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95" windowWidth="15600" windowHeight="10725"/>
  </bookViews>
  <sheets>
    <sheet name="БР ГРБС по ПБС_2" sheetId="2" r:id="rId1"/>
  </sheets>
  <calcPr calcId="125725"/>
</workbook>
</file>

<file path=xl/calcChain.xml><?xml version="1.0" encoding="utf-8"?>
<calcChain xmlns="http://schemas.openxmlformats.org/spreadsheetml/2006/main">
  <c r="AB18" i="2"/>
  <c r="Z18"/>
  <c r="V18"/>
  <c r="T18"/>
  <c r="S18"/>
  <c r="S45"/>
  <c r="S44" s="1"/>
  <c r="Q44"/>
  <c r="Q45"/>
  <c r="S11" l="1"/>
  <c r="S10" s="1"/>
  <c r="S9" s="1"/>
  <c r="S8" s="1"/>
  <c r="S12"/>
  <c r="Q12"/>
  <c r="Q11" s="1"/>
  <c r="Q10" s="1"/>
  <c r="Q9" s="1"/>
  <c r="Q8" s="1"/>
  <c r="Q14"/>
  <c r="Q15"/>
  <c r="S75"/>
  <c r="S74" s="1"/>
  <c r="S67" s="1"/>
  <c r="T76"/>
  <c r="T75"/>
  <c r="T74"/>
  <c r="Q75"/>
  <c r="Q74" s="1"/>
  <c r="S34"/>
  <c r="AB69" l="1"/>
  <c r="AB68" s="1"/>
  <c r="AA69"/>
  <c r="Y69"/>
  <c r="X69"/>
  <c r="W69"/>
  <c r="V69"/>
  <c r="V68" s="1"/>
  <c r="U69"/>
  <c r="S69"/>
  <c r="S68" s="1"/>
  <c r="Q69"/>
  <c r="Q68" s="1"/>
  <c r="AB72"/>
  <c r="AB71" s="1"/>
  <c r="AA72"/>
  <c r="AA71" s="1"/>
  <c r="Z72"/>
  <c r="Z71" s="1"/>
  <c r="Y72"/>
  <c r="Y71" s="1"/>
  <c r="X72"/>
  <c r="X71" s="1"/>
  <c r="W72"/>
  <c r="W71" s="1"/>
  <c r="V72"/>
  <c r="V71" s="1"/>
  <c r="U72"/>
  <c r="U71" s="1"/>
  <c r="S72"/>
  <c r="S71" s="1"/>
  <c r="Q72"/>
  <c r="Q71" s="1"/>
  <c r="AB88"/>
  <c r="AB87" s="1"/>
  <c r="AB86" s="1"/>
  <c r="AA88"/>
  <c r="AA87" s="1"/>
  <c r="AA86" s="1"/>
  <c r="Z88"/>
  <c r="Z87" s="1"/>
  <c r="Z86" s="1"/>
  <c r="Y88"/>
  <c r="Y87" s="1"/>
  <c r="Y86" s="1"/>
  <c r="X88"/>
  <c r="X87" s="1"/>
  <c r="X86" s="1"/>
  <c r="W88"/>
  <c r="W87" s="1"/>
  <c r="W86" s="1"/>
  <c r="V88"/>
  <c r="V87" s="1"/>
  <c r="V86" s="1"/>
  <c r="U88"/>
  <c r="U87" s="1"/>
  <c r="U86" s="1"/>
  <c r="T88"/>
  <c r="T87" s="1"/>
  <c r="T86" s="1"/>
  <c r="S88"/>
  <c r="S87" s="1"/>
  <c r="S86" s="1"/>
  <c r="Q88"/>
  <c r="Q87" s="1"/>
  <c r="Q86" s="1"/>
  <c r="AB79"/>
  <c r="AA79"/>
  <c r="Z79"/>
  <c r="Y79"/>
  <c r="X79"/>
  <c r="W79"/>
  <c r="V79"/>
  <c r="U79"/>
  <c r="T79"/>
  <c r="S79"/>
  <c r="Q79"/>
  <c r="AB81"/>
  <c r="AA81"/>
  <c r="Z81"/>
  <c r="Y81"/>
  <c r="X81"/>
  <c r="W81"/>
  <c r="V81"/>
  <c r="U81"/>
  <c r="T81"/>
  <c r="S81"/>
  <c r="Q81"/>
  <c r="AB84"/>
  <c r="AB83" s="1"/>
  <c r="AA84"/>
  <c r="AA83" s="1"/>
  <c r="Z84"/>
  <c r="Z83" s="1"/>
  <c r="Y84"/>
  <c r="Y83" s="1"/>
  <c r="X84"/>
  <c r="X83" s="1"/>
  <c r="W84"/>
  <c r="W83" s="1"/>
  <c r="V84"/>
  <c r="V83" s="1"/>
  <c r="U84"/>
  <c r="U83" s="1"/>
  <c r="S84"/>
  <c r="S83" s="1"/>
  <c r="Q84"/>
  <c r="Q83" s="1"/>
  <c r="AB94"/>
  <c r="AB93" s="1"/>
  <c r="AA94"/>
  <c r="AA93" s="1"/>
  <c r="Z94"/>
  <c r="Z93" s="1"/>
  <c r="Y94"/>
  <c r="Y93" s="1"/>
  <c r="X94"/>
  <c r="X93" s="1"/>
  <c r="W94"/>
  <c r="W93" s="1"/>
  <c r="V94"/>
  <c r="V93" s="1"/>
  <c r="U94"/>
  <c r="U93" s="1"/>
  <c r="T94"/>
  <c r="T93" s="1"/>
  <c r="S94"/>
  <c r="S93" s="1"/>
  <c r="AB97"/>
  <c r="AB96" s="1"/>
  <c r="AA97"/>
  <c r="AA96" s="1"/>
  <c r="Z97"/>
  <c r="Z96" s="1"/>
  <c r="Y97"/>
  <c r="Y96" s="1"/>
  <c r="X97"/>
  <c r="X96" s="1"/>
  <c r="W97"/>
  <c r="W96" s="1"/>
  <c r="V97"/>
  <c r="V96" s="1"/>
  <c r="U97"/>
  <c r="U96" s="1"/>
  <c r="T97"/>
  <c r="T96" s="1"/>
  <c r="S97"/>
  <c r="S96" s="1"/>
  <c r="Q94"/>
  <c r="Q93" s="1"/>
  <c r="AB64"/>
  <c r="AB63" s="1"/>
  <c r="AB62" s="1"/>
  <c r="AB61" s="1"/>
  <c r="AA64"/>
  <c r="AA63" s="1"/>
  <c r="AA62" s="1"/>
  <c r="AA61" s="1"/>
  <c r="Z64"/>
  <c r="Z63" s="1"/>
  <c r="Z62" s="1"/>
  <c r="Z61" s="1"/>
  <c r="Y64"/>
  <c r="Y63" s="1"/>
  <c r="Y62" s="1"/>
  <c r="Y61" s="1"/>
  <c r="X64"/>
  <c r="X63" s="1"/>
  <c r="X62" s="1"/>
  <c r="X61" s="1"/>
  <c r="W64"/>
  <c r="W63" s="1"/>
  <c r="W62" s="1"/>
  <c r="W61" s="1"/>
  <c r="V64"/>
  <c r="V63" s="1"/>
  <c r="V62" s="1"/>
  <c r="V61" s="1"/>
  <c r="U64"/>
  <c r="U63" s="1"/>
  <c r="U62" s="1"/>
  <c r="U61" s="1"/>
  <c r="T64"/>
  <c r="T63" s="1"/>
  <c r="T62" s="1"/>
  <c r="T61" s="1"/>
  <c r="S64"/>
  <c r="S63" s="1"/>
  <c r="S62" s="1"/>
  <c r="S61" s="1"/>
  <c r="Q64"/>
  <c r="Q63" s="1"/>
  <c r="Q62" s="1"/>
  <c r="Q61" s="1"/>
  <c r="AB59"/>
  <c r="AB58" s="1"/>
  <c r="AB57" s="1"/>
  <c r="AA59"/>
  <c r="AA58" s="1"/>
  <c r="AA57" s="1"/>
  <c r="Z59"/>
  <c r="Z58" s="1"/>
  <c r="Z57" s="1"/>
  <c r="Y59"/>
  <c r="Y58" s="1"/>
  <c r="Y57" s="1"/>
  <c r="X59"/>
  <c r="X58" s="1"/>
  <c r="X57" s="1"/>
  <c r="W59"/>
  <c r="W58" s="1"/>
  <c r="W57" s="1"/>
  <c r="V59"/>
  <c r="V58" s="1"/>
  <c r="V57" s="1"/>
  <c r="U59"/>
  <c r="U58" s="1"/>
  <c r="U57" s="1"/>
  <c r="T59"/>
  <c r="T58" s="1"/>
  <c r="T57" s="1"/>
  <c r="S59"/>
  <c r="S58" s="1"/>
  <c r="S57" s="1"/>
  <c r="Q59"/>
  <c r="Q58" s="1"/>
  <c r="Q57" s="1"/>
  <c r="AB55"/>
  <c r="AB54" s="1"/>
  <c r="AB53" s="1"/>
  <c r="AA55"/>
  <c r="AA54" s="1"/>
  <c r="AA53" s="1"/>
  <c r="Z55"/>
  <c r="Z54" s="1"/>
  <c r="Z53" s="1"/>
  <c r="Y55"/>
  <c r="Y54" s="1"/>
  <c r="Y53" s="1"/>
  <c r="X55"/>
  <c r="X54" s="1"/>
  <c r="X53" s="1"/>
  <c r="W55"/>
  <c r="W54" s="1"/>
  <c r="W53" s="1"/>
  <c r="V55"/>
  <c r="V54" s="1"/>
  <c r="V53" s="1"/>
  <c r="U55"/>
  <c r="U54" s="1"/>
  <c r="U53" s="1"/>
  <c r="T55"/>
  <c r="T54" s="1"/>
  <c r="T53" s="1"/>
  <c r="S55"/>
  <c r="S54" s="1"/>
  <c r="S53" s="1"/>
  <c r="Q55"/>
  <c r="Q54" s="1"/>
  <c r="AB42"/>
  <c r="AB41" s="1"/>
  <c r="AA42"/>
  <c r="AA41" s="1"/>
  <c r="Z42"/>
  <c r="Z41" s="1"/>
  <c r="Y42"/>
  <c r="Y41" s="1"/>
  <c r="X42"/>
  <c r="X41" s="1"/>
  <c r="W42"/>
  <c r="W41" s="1"/>
  <c r="V42"/>
  <c r="V41" s="1"/>
  <c r="U42"/>
  <c r="U41" s="1"/>
  <c r="T42"/>
  <c r="T41" s="1"/>
  <c r="S42"/>
  <c r="S41" s="1"/>
  <c r="Q42"/>
  <c r="Q41" s="1"/>
  <c r="AB39"/>
  <c r="AB38" s="1"/>
  <c r="AA39"/>
  <c r="AA38" s="1"/>
  <c r="Z39"/>
  <c r="Z38" s="1"/>
  <c r="Y39"/>
  <c r="Y38" s="1"/>
  <c r="X39"/>
  <c r="X38" s="1"/>
  <c r="W39"/>
  <c r="W38" s="1"/>
  <c r="V39"/>
  <c r="V38" s="1"/>
  <c r="U39"/>
  <c r="U38" s="1"/>
  <c r="T39"/>
  <c r="T38" s="1"/>
  <c r="S39"/>
  <c r="S38" s="1"/>
  <c r="Q39"/>
  <c r="Q38" s="1"/>
  <c r="V34"/>
  <c r="V33" s="1"/>
  <c r="AB34"/>
  <c r="AB33" s="1"/>
  <c r="AA34"/>
  <c r="AA33" s="1"/>
  <c r="Z34"/>
  <c r="Z33" s="1"/>
  <c r="Y34"/>
  <c r="Y33" s="1"/>
  <c r="X34"/>
  <c r="X33" s="1"/>
  <c r="W34"/>
  <c r="W33" s="1"/>
  <c r="U34"/>
  <c r="U33" s="1"/>
  <c r="T34"/>
  <c r="T33" s="1"/>
  <c r="Q34"/>
  <c r="Q33" s="1"/>
  <c r="AB31"/>
  <c r="AB30" s="1"/>
  <c r="AA31"/>
  <c r="AA30" s="1"/>
  <c r="Z31"/>
  <c r="Z30" s="1"/>
  <c r="Y31"/>
  <c r="Y30" s="1"/>
  <c r="X31"/>
  <c r="X30" s="1"/>
  <c r="W31"/>
  <c r="W30" s="1"/>
  <c r="V31"/>
  <c r="V30" s="1"/>
  <c r="U31"/>
  <c r="U30" s="1"/>
  <c r="T31"/>
  <c r="T30" s="1"/>
  <c r="S31"/>
  <c r="S30" s="1"/>
  <c r="Q31"/>
  <c r="Q30" s="1"/>
  <c r="AB21"/>
  <c r="AB20" s="1"/>
  <c r="AA21"/>
  <c r="AA20" s="1"/>
  <c r="Z21"/>
  <c r="Z20" s="1"/>
  <c r="Y21"/>
  <c r="Y20" s="1"/>
  <c r="X21"/>
  <c r="X20" s="1"/>
  <c r="W21"/>
  <c r="W20" s="1"/>
  <c r="V21"/>
  <c r="V20" s="1"/>
  <c r="U21"/>
  <c r="U20" s="1"/>
  <c r="T21"/>
  <c r="T20" s="1"/>
  <c r="S21"/>
  <c r="S20" s="1"/>
  <c r="AB28"/>
  <c r="AA28"/>
  <c r="Z28"/>
  <c r="Y28"/>
  <c r="X28"/>
  <c r="W28"/>
  <c r="V28"/>
  <c r="U28"/>
  <c r="T28"/>
  <c r="S28"/>
  <c r="Q28"/>
  <c r="AB26"/>
  <c r="AA26"/>
  <c r="Z26"/>
  <c r="Y26"/>
  <c r="X26"/>
  <c r="W26"/>
  <c r="V26"/>
  <c r="U26"/>
  <c r="T26"/>
  <c r="S26"/>
  <c r="AB24"/>
  <c r="AA24"/>
  <c r="Z24"/>
  <c r="Y24"/>
  <c r="X24"/>
  <c r="W24"/>
  <c r="V24"/>
  <c r="U24"/>
  <c r="T24"/>
  <c r="S24"/>
  <c r="Q24"/>
  <c r="Q26"/>
  <c r="S37" l="1"/>
  <c r="Q37"/>
  <c r="Q67"/>
  <c r="U92"/>
  <c r="U91" s="1"/>
  <c r="U90" s="1"/>
  <c r="Q78"/>
  <c r="Q77" s="1"/>
  <c r="V92"/>
  <c r="V91" s="1"/>
  <c r="V90" s="1"/>
  <c r="Z92"/>
  <c r="Z91" s="1"/>
  <c r="Z90" s="1"/>
  <c r="U78"/>
  <c r="U77" s="1"/>
  <c r="Y78"/>
  <c r="Y77" s="1"/>
  <c r="S92"/>
  <c r="S91" s="1"/>
  <c r="S90" s="1"/>
  <c r="W92"/>
  <c r="W91" s="1"/>
  <c r="W90" s="1"/>
  <c r="AA92"/>
  <c r="AA91" s="1"/>
  <c r="AA90" s="1"/>
  <c r="S78"/>
  <c r="S77" s="1"/>
  <c r="W78"/>
  <c r="W77" s="1"/>
  <c r="Y92"/>
  <c r="Y91" s="1"/>
  <c r="Y90" s="1"/>
  <c r="V78"/>
  <c r="V77" s="1"/>
  <c r="Z78"/>
  <c r="Z77" s="1"/>
  <c r="T78"/>
  <c r="X78"/>
  <c r="X77" s="1"/>
  <c r="AB78"/>
  <c r="AB77" s="1"/>
  <c r="S66"/>
  <c r="T92"/>
  <c r="T91" s="1"/>
  <c r="T90" s="1"/>
  <c r="AB92"/>
  <c r="AB91" s="1"/>
  <c r="AB90" s="1"/>
  <c r="X92"/>
  <c r="X91" s="1"/>
  <c r="X90" s="1"/>
  <c r="AA78"/>
  <c r="AA77" s="1"/>
  <c r="W68"/>
  <c r="W67" s="1"/>
  <c r="X37"/>
  <c r="X36" s="1"/>
  <c r="Y37"/>
  <c r="Y36" s="1"/>
  <c r="V67"/>
  <c r="AA68"/>
  <c r="AA67" s="1"/>
  <c r="AB67"/>
  <c r="W37"/>
  <c r="W36" s="1"/>
  <c r="X68"/>
  <c r="X67" s="1"/>
  <c r="T37"/>
  <c r="T36" s="1"/>
  <c r="AB37"/>
  <c r="AB36" s="1"/>
  <c r="U68"/>
  <c r="U67" s="1"/>
  <c r="Y68"/>
  <c r="Y67" s="1"/>
  <c r="U37"/>
  <c r="U36" s="1"/>
  <c r="V37"/>
  <c r="V36" s="1"/>
  <c r="Z37"/>
  <c r="Z36" s="1"/>
  <c r="S36"/>
  <c r="AA37"/>
  <c r="AA36" s="1"/>
  <c r="AB23"/>
  <c r="AB19" s="1"/>
  <c r="Y23"/>
  <c r="Y19" s="1"/>
  <c r="Y18" s="1"/>
  <c r="X23"/>
  <c r="X19" s="1"/>
  <c r="X18" s="1"/>
  <c r="V23"/>
  <c r="V19" s="1"/>
  <c r="Z23"/>
  <c r="Z19" s="1"/>
  <c r="AA23"/>
  <c r="AA19" s="1"/>
  <c r="AA18" s="1"/>
  <c r="Q21"/>
  <c r="Q20" s="1"/>
  <c r="Y66" l="1"/>
  <c r="Y17" s="1"/>
  <c r="Y99" s="1"/>
  <c r="Q66"/>
  <c r="W66"/>
  <c r="AA66"/>
  <c r="AA17" s="1"/>
  <c r="AA99" s="1"/>
  <c r="V66"/>
  <c r="V17" s="1"/>
  <c r="V99" s="1"/>
  <c r="U66"/>
  <c r="AB66"/>
  <c r="AB17" s="1"/>
  <c r="AB99" s="1"/>
  <c r="X66"/>
  <c r="X17" s="1"/>
  <c r="X99" s="1"/>
  <c r="U23"/>
  <c r="U19" s="1"/>
  <c r="U18" s="1"/>
  <c r="S23"/>
  <c r="W23"/>
  <c r="W19" s="1"/>
  <c r="W18" s="1"/>
  <c r="W17" s="1"/>
  <c r="W99" s="1"/>
  <c r="T23"/>
  <c r="T19" s="1"/>
  <c r="Z69"/>
  <c r="T85"/>
  <c r="T84" s="1"/>
  <c r="T83" s="1"/>
  <c r="T77" s="1"/>
  <c r="T73"/>
  <c r="T72" s="1"/>
  <c r="T71" s="1"/>
  <c r="T69"/>
  <c r="T68" s="1"/>
  <c r="Z68" l="1"/>
  <c r="Z67" s="1"/>
  <c r="Z66" s="1"/>
  <c r="Z17" s="1"/>
  <c r="Z99" s="1"/>
  <c r="T67"/>
  <c r="T66" s="1"/>
  <c r="T17" s="1"/>
  <c r="T99" s="1"/>
  <c r="U17"/>
  <c r="U99" s="1"/>
  <c r="S33"/>
  <c r="S19" s="1"/>
  <c r="S17" s="1"/>
  <c r="S99" s="1"/>
  <c r="Q23"/>
  <c r="Q19" s="1"/>
  <c r="Q18" s="1"/>
  <c r="Q98" l="1"/>
  <c r="Q97" s="1"/>
  <c r="Q96" s="1"/>
  <c r="Q92" s="1"/>
  <c r="Q91" s="1"/>
  <c r="Q90" s="1"/>
  <c r="Q53" l="1"/>
  <c r="Q36" s="1"/>
  <c r="Q17" s="1"/>
  <c r="Q99" s="1"/>
</calcChain>
</file>

<file path=xl/sharedStrings.xml><?xml version="1.0" encoding="utf-8"?>
<sst xmlns="http://schemas.openxmlformats.org/spreadsheetml/2006/main" count="394" uniqueCount="88">
  <si>
    <t/>
  </si>
  <si>
    <t>19950</t>
  </si>
  <si>
    <t>01</t>
  </si>
  <si>
    <t>1</t>
  </si>
  <si>
    <t>99</t>
  </si>
  <si>
    <t>Всего расходов</t>
  </si>
  <si>
    <t>850</t>
  </si>
  <si>
    <t>Уплата налогов, сборов и иных платежей</t>
  </si>
  <si>
    <t>Прочие расходы по обязательствам органов местного самоуправления</t>
  </si>
  <si>
    <t>870</t>
  </si>
  <si>
    <t>Резервные средства</t>
  </si>
  <si>
    <t>Резервный фонд администрации Пришибского сельского поселения Азовского немецкого национального муниципального района Омской области</t>
  </si>
  <si>
    <t>540</t>
  </si>
  <si>
    <t>02</t>
  </si>
  <si>
    <t>4</t>
  </si>
  <si>
    <t>16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</si>
  <si>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</si>
  <si>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</si>
  <si>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</si>
  <si>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</si>
  <si>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</si>
  <si>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</si>
  <si>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Пришибского сельского поселения Азовского немецкого национального муниципального района Омской области услугами организаций культуры</t>
  </si>
  <si>
    <t>00</t>
  </si>
  <si>
    <t>3</t>
  </si>
  <si>
    <t>03</t>
  </si>
  <si>
    <t>2</t>
  </si>
  <si>
    <t>0</t>
  </si>
  <si>
    <t>Сумма</t>
  </si>
  <si>
    <t>Тип средств</t>
  </si>
  <si>
    <t>Вид расходов</t>
  </si>
  <si>
    <t>Целевая статья</t>
  </si>
  <si>
    <t>Наименование кодов классификации расходов местного бюджета</t>
  </si>
  <si>
    <t>Сумма (руб.)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</si>
  <si>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</si>
  <si>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</si>
  <si>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</si>
  <si>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</si>
  <si>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</si>
  <si>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Создание условий для организации досуга и обеспечения жителей Пришибского сельского поселения Азовского немецкого национального муниципального района Омской области услугами организаций культуры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</si>
  <si>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</si>
  <si>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</si>
  <si>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Коды классификации расходов местного бюджета</t>
  </si>
  <si>
    <t>Всего</t>
  </si>
  <si>
    <t>в том числе за счет поступлений целевого характера</t>
  </si>
  <si>
    <t>2023 год</t>
  </si>
  <si>
    <t xml:space="preserve">Реализация прочих мероприятий в сфере муниципального управления и управления муниципальным имуществом 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</si>
  <si>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</si>
  <si>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</si>
  <si>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 xml:space="preserve">Энергосбережение и повышение энергетической эффективности </t>
  </si>
  <si>
    <t xml:space="preserve">Реализация прочих мероприятий, направленных на энергосбережение и повышение энергетической эффективности </t>
  </si>
  <si>
    <t>Содержание и реконструкция объектов культурного наследия (памятников культуры и истории)</t>
  </si>
  <si>
    <t>Содержание и реконструкция памятников</t>
  </si>
  <si>
    <t>Публичные нормативные социальные выплаты гражданам</t>
  </si>
  <si>
    <t>2024 год</t>
  </si>
  <si>
    <t>Муниципальная программа Пришибского сельского поселения Азовского немецкого национального муниципального района Омской области "Устойчивое развитие территории Пришибского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</si>
  <si>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Пришибского сельского поселения Азовского немецкого национального муниципального района Омской области"</t>
  </si>
  <si>
    <t xml:space="preserve">Муниципальное управление и управление муниципальным имуществом </t>
  </si>
  <si>
    <t>Доплаты к пенсиям, дополнительное пенсионное обеспечение</t>
  </si>
  <si>
    <t xml:space="preserve">Расходы, связанные с осуществлением функций руководства и управления в сфере установленных функций </t>
  </si>
  <si>
    <t>Подпрограмма "Создание благоприятных условий для жизнедеятельности населения на территории  Пришибского сельского поселения Азовского немецкого национального муниципального района Омской области"</t>
  </si>
  <si>
    <t>Благоустройство территории и развитие инфраструктуры</t>
  </si>
  <si>
    <t>Организация (оборудование) уличного освещения</t>
  </si>
  <si>
    <t>Реализация прочих мероприятий для благоустройства территории и развитие инфраструктуры</t>
  </si>
  <si>
    <t>Подпрограмма "Модернизация и развитие автомобильных дорог в Пришибском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</si>
  <si>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</si>
  <si>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Ямочный ремонт, содержание дорог</t>
  </si>
  <si>
    <t>Подпрограмма "Развитие социальной инфраструктуры Пришибского сельского поселения Азовского немецкого национального муниципального района Омской области"</t>
  </si>
  <si>
    <t xml:space="preserve">Развитие культуры </t>
  </si>
  <si>
    <t xml:space="preserve">Развитие молодежной политики, физической культуры и спорта </t>
  </si>
  <si>
    <t xml:space="preserve"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</t>
  </si>
  <si>
    <t>Мероприятия в сфере муниципального управления</t>
  </si>
  <si>
    <t>2025 год</t>
  </si>
  <si>
    <t xml:space="preserve">
РАСПРЕДЕЛЕНИЕ
бюджетных ассигнований местного бюджета по целевым статьям
 (муниципальным программам и непрограммным направлениям деятельности), 
группам и подгруппам видов расходов классификации расходов бюджетов 
на 2023 год и на плановый период 2024 и 2025 годов
</t>
  </si>
  <si>
    <t>Осуществление первичного воинского учета органами местного самоуправления поселений</t>
  </si>
  <si>
    <t>L467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</si>
  <si>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</si>
  <si>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</t>
  </si>
  <si>
    <t>Муниципальная программа Пришибского сельского поселения Азовского немецкого национального муниципального района Омской области "Формирование комфортной городской среды"</t>
  </si>
  <si>
    <t>F2</t>
  </si>
  <si>
    <t>Подпрограмма "Благоустройство общественных территорий Пришибского сельского поселения Азовского немецкого национального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</si>
  <si>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</si>
  <si>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S040</t>
  </si>
  <si>
    <t>Реализация инициативных проектов в сфере формирования комфортной городской среды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</si>
  <si>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</si>
  <si>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>Организация благоустройства территории поселения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</si>
  <si>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</si>
  <si>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Приложение № 4
к Решению Совета Пришибского сельского поселения                                                                                 Азовского немецкого национального муниципального района Омской области «О бюджете Пришибского сельского поселения Азовского немецкого национального муниципального района                                                                                       Омской области на 2023 год и на плановый период 2024 и 2025 годов» № 9-1 от 26.12.2022    (в редакции решений Совета от 07.02.2023 № 1-1; от 29.03.2023 № 2-3; от 30.06.2023 № 4-1; от 22.09.2023 № 7-1)
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</si>
</sst>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;&quot;&quot;;00"/>
    <numFmt numFmtId="169" formatCode="0;&quot;&quot;;0"/>
    <numFmt numFmtId="170" formatCode="0000000000"/>
    <numFmt numFmtId="171" formatCode="0000;&quot;&quot;;0000"/>
    <numFmt numFmtId="172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6" fillId="0" borderId="10" xfId="1" applyNumberFormat="1" applyFont="1" applyFill="1" applyBorder="1" applyProtection="1">
      <protection hidden="1"/>
    </xf>
    <xf numFmtId="0" fontId="6" fillId="0" borderId="13" xfId="1" applyNumberFormat="1" applyFont="1" applyFill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20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0" fontId="5" fillId="0" borderId="16" xfId="1" applyNumberFormat="1" applyFont="1" applyFill="1" applyBorder="1" applyAlignment="1" applyProtection="1">
      <alignment vertical="center" wrapText="1"/>
      <protection hidden="1"/>
    </xf>
    <xf numFmtId="0" fontId="5" fillId="0" borderId="9" xfId="1" applyNumberFormat="1" applyFont="1" applyFill="1" applyBorder="1" applyAlignment="1" applyProtection="1">
      <alignment vertical="center" wrapText="1"/>
      <protection hidden="1"/>
    </xf>
    <xf numFmtId="0" fontId="5" fillId="0" borderId="1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Alignment="1">
      <alignment wrapText="1"/>
    </xf>
    <xf numFmtId="0" fontId="7" fillId="0" borderId="31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32" xfId="1" applyNumberFormat="1" applyFont="1" applyFill="1" applyBorder="1" applyAlignment="1" applyProtection="1">
      <protection hidden="1"/>
    </xf>
    <xf numFmtId="164" fontId="5" fillId="0" borderId="33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5" fontId="5" fillId="0" borderId="34" xfId="1" applyNumberFormat="1" applyFont="1" applyFill="1" applyBorder="1" applyAlignment="1" applyProtection="1">
      <alignment horizontal="center" vertical="center"/>
      <protection hidden="1"/>
    </xf>
    <xf numFmtId="165" fontId="5" fillId="0" borderId="33" xfId="1" applyNumberFormat="1" applyFont="1" applyFill="1" applyBorder="1" applyAlignment="1" applyProtection="1">
      <alignment horizontal="center" vertical="center"/>
      <protection hidden="1"/>
    </xf>
    <xf numFmtId="172" fontId="2" fillId="0" borderId="0" xfId="1" applyNumberFormat="1" applyFont="1" applyFill="1" applyAlignment="1" applyProtection="1">
      <protection hidden="1"/>
    </xf>
    <xf numFmtId="0" fontId="1" fillId="2" borderId="0" xfId="1" applyFill="1"/>
    <xf numFmtId="168" fontId="5" fillId="2" borderId="6" xfId="1" applyNumberFormat="1" applyFont="1" applyFill="1" applyBorder="1" applyAlignment="1" applyProtection="1">
      <alignment horizontal="right" vertical="center"/>
      <protection hidden="1"/>
    </xf>
    <xf numFmtId="169" fontId="5" fillId="2" borderId="6" xfId="1" applyNumberFormat="1" applyFont="1" applyFill="1" applyBorder="1" applyAlignment="1" applyProtection="1">
      <alignment horizontal="center" vertical="center"/>
      <protection hidden="1"/>
    </xf>
    <xf numFmtId="168" fontId="5" fillId="2" borderId="6" xfId="1" applyNumberFormat="1" applyFont="1" applyFill="1" applyBorder="1" applyAlignment="1" applyProtection="1">
      <alignment horizontal="left" vertical="center"/>
      <protection hidden="1"/>
    </xf>
    <xf numFmtId="171" fontId="5" fillId="2" borderId="6" xfId="1" applyNumberFormat="1" applyFont="1" applyFill="1" applyBorder="1" applyAlignment="1" applyProtection="1">
      <alignment horizontal="left" vertical="center"/>
      <protection hidden="1"/>
    </xf>
    <xf numFmtId="167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18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27" xfId="1" applyNumberFormat="1" applyFont="1" applyFill="1" applyBorder="1" applyAlignment="1" applyProtection="1">
      <alignment horizontal="center" vertical="center"/>
      <protection hidden="1"/>
    </xf>
    <xf numFmtId="165" fontId="3" fillId="2" borderId="5" xfId="1" applyNumberFormat="1" applyFont="1" applyFill="1" applyBorder="1" applyAlignment="1" applyProtection="1">
      <alignment horizontal="right" vertical="center"/>
      <protection hidden="1"/>
    </xf>
    <xf numFmtId="165" fontId="5" fillId="2" borderId="26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27" xfId="1" applyNumberFormat="1" applyFont="1" applyFill="1" applyBorder="1" applyAlignment="1" applyProtection="1">
      <alignment horizontal="center" vertical="center"/>
      <protection hidden="1"/>
    </xf>
    <xf numFmtId="165" fontId="5" fillId="2" borderId="22" xfId="1" applyNumberFormat="1" applyFont="1" applyFill="1" applyBorder="1" applyAlignment="1" applyProtection="1">
      <alignment horizontal="center" vertical="center"/>
      <protection hidden="1"/>
    </xf>
    <xf numFmtId="4" fontId="2" fillId="0" borderId="0" xfId="1" applyNumberFormat="1" applyFont="1" applyFill="1" applyAlignment="1" applyProtection="1">
      <protection hidden="1"/>
    </xf>
    <xf numFmtId="171" fontId="5" fillId="2" borderId="28" xfId="1" applyNumberFormat="1" applyFont="1" applyFill="1" applyBorder="1" applyAlignment="1" applyProtection="1">
      <alignment horizontal="left" vertical="center"/>
      <protection hidden="1"/>
    </xf>
    <xf numFmtId="167" fontId="5" fillId="2" borderId="28" xfId="1" applyNumberFormat="1" applyFont="1" applyFill="1" applyBorder="1" applyAlignment="1" applyProtection="1">
      <alignment horizontal="center" vertical="center"/>
      <protection hidden="1"/>
    </xf>
    <xf numFmtId="49" fontId="5" fillId="2" borderId="28" xfId="1" applyNumberFormat="1" applyFont="1" applyFill="1" applyBorder="1" applyAlignment="1" applyProtection="1">
      <alignment horizontal="center" vertical="center"/>
      <protection hidden="1"/>
    </xf>
    <xf numFmtId="165" fontId="5" fillId="2" borderId="28" xfId="1" applyNumberFormat="1" applyFont="1" applyFill="1" applyBorder="1" applyAlignment="1" applyProtection="1">
      <alignment horizontal="center" vertical="center"/>
      <protection hidden="1"/>
    </xf>
    <xf numFmtId="165" fontId="5" fillId="2" borderId="30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" fontId="5" fillId="0" borderId="34" xfId="1" applyNumberFormat="1" applyFont="1" applyFill="1" applyBorder="1" applyAlignment="1" applyProtection="1">
      <alignment horizontal="center" vertical="center" wrapText="1"/>
      <protection hidden="1"/>
    </xf>
    <xf numFmtId="169" fontId="5" fillId="2" borderId="40" xfId="1" applyNumberFormat="1" applyFont="1" applyFill="1" applyBorder="1" applyAlignment="1" applyProtection="1">
      <alignment horizontal="center" vertical="center"/>
      <protection hidden="1"/>
    </xf>
    <xf numFmtId="171" fontId="5" fillId="2" borderId="40" xfId="1" applyNumberFormat="1" applyFont="1" applyFill="1" applyBorder="1" applyAlignment="1" applyProtection="1">
      <alignment horizontal="left" vertical="center"/>
      <protection hidden="1"/>
    </xf>
    <xf numFmtId="168" fontId="5" fillId="2" borderId="40" xfId="1" applyNumberFormat="1" applyFont="1" applyFill="1" applyBorder="1" applyAlignment="1" applyProtection="1">
      <alignment horizontal="left" vertical="center"/>
      <protection hidden="1"/>
    </xf>
    <xf numFmtId="167" fontId="5" fillId="2" borderId="40" xfId="1" applyNumberFormat="1" applyFont="1" applyFill="1" applyBorder="1" applyAlignment="1" applyProtection="1">
      <alignment horizontal="center" vertical="center"/>
      <protection hidden="1"/>
    </xf>
    <xf numFmtId="49" fontId="5" fillId="2" borderId="40" xfId="1" applyNumberFormat="1" applyFont="1" applyFill="1" applyBorder="1" applyAlignment="1" applyProtection="1">
      <alignment horizontal="center" vertical="center"/>
      <protection hidden="1"/>
    </xf>
    <xf numFmtId="165" fontId="5" fillId="2" borderId="40" xfId="1" applyNumberFormat="1" applyFont="1" applyFill="1" applyBorder="1" applyAlignment="1" applyProtection="1">
      <alignment horizontal="center" vertical="center"/>
      <protection hidden="1"/>
    </xf>
    <xf numFmtId="165" fontId="5" fillId="2" borderId="45" xfId="1" applyNumberFormat="1" applyFont="1" applyFill="1" applyBorder="1" applyAlignment="1" applyProtection="1">
      <alignment horizontal="center" vertical="center"/>
      <protection hidden="1"/>
    </xf>
    <xf numFmtId="1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6" xfId="1" applyNumberFormat="1" applyFont="1" applyFill="1" applyBorder="1" applyAlignment="1" applyProtection="1">
      <alignment horizontal="right" vertical="center" wrapText="1"/>
      <protection hidden="1"/>
    </xf>
    <xf numFmtId="1" fontId="5" fillId="0" borderId="41" xfId="1" applyNumberFormat="1" applyFont="1" applyFill="1" applyBorder="1" applyAlignment="1" applyProtection="1">
      <alignment vertical="center" wrapText="1"/>
      <protection hidden="1"/>
    </xf>
    <xf numFmtId="1" fontId="5" fillId="0" borderId="0" xfId="1" applyNumberFormat="1" applyFont="1" applyFill="1" applyBorder="1" applyAlignment="1" applyProtection="1">
      <alignment vertical="center" wrapText="1"/>
      <protection hidden="1"/>
    </xf>
    <xf numFmtId="1" fontId="5" fillId="0" borderId="42" xfId="1" applyNumberFormat="1" applyFont="1" applyFill="1" applyBorder="1" applyAlignment="1" applyProtection="1">
      <alignment vertical="center" wrapText="1"/>
      <protection hidden="1"/>
    </xf>
    <xf numFmtId="1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1" fontId="5" fillId="0" borderId="6" xfId="1" applyNumberFormat="1" applyFont="1" applyFill="1" applyBorder="1" applyAlignment="1" applyProtection="1">
      <alignment vertical="center" wrapText="1"/>
      <protection hidden="1"/>
    </xf>
    <xf numFmtId="0" fontId="5" fillId="2" borderId="0" xfId="1" applyFont="1" applyFill="1"/>
    <xf numFmtId="165" fontId="5" fillId="2" borderId="0" xfId="1" applyNumberFormat="1" applyFont="1" applyFill="1"/>
    <xf numFmtId="1" fontId="5" fillId="0" borderId="40" xfId="1" applyNumberFormat="1" applyFont="1" applyFill="1" applyBorder="1" applyAlignment="1" applyProtection="1">
      <alignment vertical="center" wrapText="1"/>
      <protection hidden="1"/>
    </xf>
    <xf numFmtId="1" fontId="5" fillId="0" borderId="40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40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4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39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20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0" xfId="1" applyNumberFormat="1" applyFont="1" applyFill="1" applyBorder="1" applyAlignment="1" applyProtection="1">
      <protection hidden="1"/>
    </xf>
    <xf numFmtId="2" fontId="5" fillId="0" borderId="2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6" xfId="1" applyNumberFormat="1" applyFont="1" applyFill="1" applyBorder="1" applyAlignment="1" applyProtection="1"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26" xfId="1" applyNumberFormat="1" applyFont="1" applyFill="1" applyBorder="1" applyAlignment="1" applyProtection="1">
      <alignment horizontal="center" vertical="center"/>
      <protection hidden="1"/>
    </xf>
    <xf numFmtId="165" fontId="5" fillId="2" borderId="27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26" xfId="1" applyNumberFormat="1" applyFont="1" applyFill="1" applyBorder="1" applyAlignment="1" applyProtection="1">
      <alignment horizontal="center" vertical="center"/>
      <protection hidden="1"/>
    </xf>
    <xf numFmtId="165" fontId="5" fillId="2" borderId="27" xfId="1" applyNumberFormat="1" applyFont="1" applyFill="1" applyBorder="1" applyAlignment="1" applyProtection="1">
      <alignment horizontal="center" vertical="center"/>
      <protection hidden="1"/>
    </xf>
    <xf numFmtId="166" fontId="5" fillId="2" borderId="6" xfId="1" applyNumberFormat="1" applyFont="1" applyFill="1" applyBorder="1" applyAlignment="1" applyProtection="1">
      <alignment horizontal="center" vertical="center"/>
      <protection hidden="1"/>
    </xf>
    <xf numFmtId="165" fontId="5" fillId="2" borderId="26" xfId="1" applyNumberFormat="1" applyFont="1" applyFill="1" applyBorder="1" applyAlignment="1" applyProtection="1">
      <alignment horizontal="center" vertical="center"/>
      <protection hidden="1"/>
    </xf>
    <xf numFmtId="165" fontId="5" fillId="2" borderId="27" xfId="1" applyNumberFormat="1" applyFont="1" applyFill="1" applyBorder="1" applyAlignment="1" applyProtection="1">
      <alignment horizontal="center" vertical="center"/>
      <protection hidden="1"/>
    </xf>
    <xf numFmtId="165" fontId="5" fillId="2" borderId="22" xfId="1" applyNumberFormat="1" applyFont="1" applyFill="1" applyBorder="1" applyAlignment="1" applyProtection="1">
      <alignment horizontal="center" vertical="center"/>
      <protection hidden="1"/>
    </xf>
    <xf numFmtId="170" fontId="5" fillId="2" borderId="35" xfId="1" applyNumberFormat="1" applyFont="1" applyFill="1" applyBorder="1" applyAlignment="1" applyProtection="1">
      <alignment horizontal="left" vertical="top" wrapText="1"/>
      <protection hidden="1"/>
    </xf>
    <xf numFmtId="170" fontId="5" fillId="2" borderId="36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Alignment="1">
      <alignment horizontal="left" wrapText="1"/>
    </xf>
    <xf numFmtId="166" fontId="5" fillId="2" borderId="28" xfId="1" applyNumberFormat="1" applyFont="1" applyFill="1" applyBorder="1" applyAlignment="1" applyProtection="1">
      <alignment horizontal="center" vertical="center"/>
      <protection hidden="1"/>
    </xf>
    <xf numFmtId="165" fontId="5" fillId="2" borderId="29" xfId="1" applyNumberFormat="1" applyFont="1" applyFill="1" applyBorder="1" applyAlignment="1" applyProtection="1">
      <alignment horizontal="center" vertical="center"/>
      <protection hidden="1"/>
    </xf>
    <xf numFmtId="165" fontId="5" fillId="2" borderId="2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" fontId="5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7" xfId="1" applyNumberFormat="1" applyFont="1" applyFill="1" applyBorder="1" applyAlignment="1" applyProtection="1">
      <alignment horizontal="left"/>
      <protection hidden="1"/>
    </xf>
    <xf numFmtId="0" fontId="6" fillId="0" borderId="23" xfId="1" applyNumberFormat="1" applyFont="1" applyFill="1" applyBorder="1" applyAlignment="1" applyProtection="1">
      <alignment horizontal="left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8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170" fontId="5" fillId="2" borderId="43" xfId="1" applyNumberFormat="1" applyFont="1" applyFill="1" applyBorder="1" applyAlignment="1" applyProtection="1">
      <alignment horizontal="left" vertical="top" wrapText="1"/>
      <protection hidden="1"/>
    </xf>
    <xf numFmtId="170" fontId="5" fillId="2" borderId="44" xfId="1" applyNumberFormat="1" applyFont="1" applyFill="1" applyBorder="1" applyAlignment="1" applyProtection="1">
      <alignment horizontal="left" vertical="top" wrapText="1"/>
      <protection hidden="1"/>
    </xf>
    <xf numFmtId="1" fontId="5" fillId="0" borderId="6" xfId="1" applyNumberFormat="1" applyFont="1" applyFill="1" applyBorder="1" applyAlignment="1" applyProtection="1">
      <alignment horizontal="left" vertical="center" wrapText="1"/>
      <protection hidden="1"/>
    </xf>
    <xf numFmtId="1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" fontId="5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5" fillId="2" borderId="4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D113"/>
  <sheetViews>
    <sheetView showGridLines="0" tabSelected="1" zoomScale="140" zoomScaleNormal="140" workbookViewId="0">
      <selection activeCell="C2" sqref="C2:AB2"/>
    </sheetView>
  </sheetViews>
  <sheetFormatPr defaultColWidth="9.140625" defaultRowHeight="12.75"/>
  <cols>
    <col min="1" max="1" width="2.7109375" style="1" customWidth="1"/>
    <col min="2" max="2" width="6.28515625" style="1" customWidth="1"/>
    <col min="3" max="3" width="34.28515625" style="1" customWidth="1"/>
    <col min="4" max="6" width="2.7109375" style="1" customWidth="1"/>
    <col min="7" max="7" width="4.28515625" style="1" customWidth="1"/>
    <col min="8" max="10" width="0" style="1" hidden="1" customWidth="1"/>
    <col min="11" max="11" width="2.85546875" style="1" customWidth="1"/>
    <col min="12" max="12" width="4.85546875" style="1" customWidth="1"/>
    <col min="13" max="16" width="0" style="1" hidden="1" customWidth="1"/>
    <col min="17" max="17" width="11.140625" style="1" customWidth="1"/>
    <col min="18" max="18" width="0" style="1" hidden="1" customWidth="1"/>
    <col min="19" max="19" width="10.28515625" style="1" customWidth="1"/>
    <col min="20" max="20" width="11.140625" style="1" customWidth="1"/>
    <col min="21" max="21" width="0" style="1" hidden="1" customWidth="1"/>
    <col min="22" max="22" width="10.28515625" style="1" customWidth="1"/>
    <col min="23" max="25" width="0" style="1" hidden="1" customWidth="1"/>
    <col min="26" max="26" width="11.140625" style="1" customWidth="1"/>
    <col min="27" max="27" width="0" style="1" hidden="1" customWidth="1"/>
    <col min="28" max="28" width="10.28515625" style="1" customWidth="1"/>
    <col min="29" max="29" width="9.140625" style="1" customWidth="1"/>
    <col min="30" max="30" width="15.7109375" style="1" customWidth="1"/>
    <col min="31" max="249" width="9.140625" style="1" customWidth="1"/>
    <col min="250" max="16384" width="9.140625" style="1"/>
  </cols>
  <sheetData>
    <row r="1" spans="2:28" ht="123" customHeight="1">
      <c r="L1" s="27"/>
      <c r="M1" s="27"/>
      <c r="N1" s="27"/>
      <c r="O1" s="27"/>
      <c r="P1" s="27"/>
      <c r="Q1" s="27"/>
      <c r="R1" s="27"/>
      <c r="S1" s="27"/>
      <c r="T1" s="112" t="s">
        <v>87</v>
      </c>
      <c r="U1" s="112"/>
      <c r="V1" s="112"/>
      <c r="W1" s="112"/>
      <c r="X1" s="112"/>
      <c r="Y1" s="112"/>
      <c r="Z1" s="112"/>
      <c r="AA1" s="112"/>
      <c r="AB1" s="112"/>
    </row>
    <row r="2" spans="2:28" ht="83.45" customHeight="1" thickBot="1">
      <c r="B2" s="6"/>
      <c r="C2" s="111" t="s">
        <v>73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</row>
    <row r="3" spans="2:28" ht="15" customHeight="1" thickBot="1">
      <c r="B3" s="119" t="s">
        <v>32</v>
      </c>
      <c r="C3" s="121"/>
      <c r="D3" s="119" t="s">
        <v>42</v>
      </c>
      <c r="E3" s="120"/>
      <c r="F3" s="120"/>
      <c r="G3" s="120"/>
      <c r="H3" s="120"/>
      <c r="I3" s="120"/>
      <c r="J3" s="120"/>
      <c r="K3" s="120"/>
      <c r="L3" s="121"/>
      <c r="M3" s="7"/>
      <c r="N3" s="8"/>
      <c r="O3" s="8"/>
      <c r="P3" s="8"/>
      <c r="Q3" s="108" t="s">
        <v>33</v>
      </c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10"/>
    </row>
    <row r="4" spans="2:28" ht="15" customHeight="1" thickBot="1">
      <c r="B4" s="127"/>
      <c r="C4" s="128"/>
      <c r="D4" s="103"/>
      <c r="E4" s="104"/>
      <c r="F4" s="104"/>
      <c r="G4" s="104"/>
      <c r="H4" s="104"/>
      <c r="I4" s="104"/>
      <c r="J4" s="104"/>
      <c r="K4" s="104"/>
      <c r="L4" s="105"/>
      <c r="M4" s="7"/>
      <c r="N4" s="8"/>
      <c r="O4" s="8"/>
      <c r="P4" s="8"/>
      <c r="Q4" s="103" t="s">
        <v>45</v>
      </c>
      <c r="R4" s="104"/>
      <c r="S4" s="105"/>
      <c r="T4" s="103" t="s">
        <v>54</v>
      </c>
      <c r="U4" s="104"/>
      <c r="V4" s="105"/>
      <c r="W4" s="9"/>
      <c r="X4" s="9"/>
      <c r="Y4" s="9"/>
      <c r="Z4" s="103" t="s">
        <v>72</v>
      </c>
      <c r="AA4" s="104"/>
      <c r="AB4" s="105"/>
    </row>
    <row r="5" spans="2:28" ht="69.599999999999994" customHeight="1" thickBot="1">
      <c r="B5" s="127"/>
      <c r="C5" s="128"/>
      <c r="D5" s="119" t="s">
        <v>31</v>
      </c>
      <c r="E5" s="120"/>
      <c r="F5" s="120"/>
      <c r="G5" s="120"/>
      <c r="H5" s="120"/>
      <c r="I5" s="120"/>
      <c r="J5" s="120"/>
      <c r="K5" s="121"/>
      <c r="L5" s="17" t="s">
        <v>30</v>
      </c>
      <c r="M5" s="21" t="s">
        <v>29</v>
      </c>
      <c r="N5" s="18" t="s">
        <v>28</v>
      </c>
      <c r="O5" s="18"/>
      <c r="P5" s="18"/>
      <c r="Q5" s="26" t="s">
        <v>43</v>
      </c>
      <c r="R5" s="21"/>
      <c r="S5" s="106" t="s">
        <v>44</v>
      </c>
      <c r="T5" s="26" t="s">
        <v>43</v>
      </c>
      <c r="U5" s="21"/>
      <c r="V5" s="106" t="s">
        <v>44</v>
      </c>
      <c r="W5" s="9"/>
      <c r="X5" s="9"/>
      <c r="Y5" s="9"/>
      <c r="Z5" s="26" t="s">
        <v>43</v>
      </c>
      <c r="AA5" s="21"/>
      <c r="AB5" s="106" t="s">
        <v>44</v>
      </c>
    </row>
    <row r="6" spans="2:28" ht="4.9000000000000004" hidden="1" customHeight="1" thickBot="1">
      <c r="B6" s="103"/>
      <c r="C6" s="105"/>
      <c r="D6" s="22"/>
      <c r="E6" s="23"/>
      <c r="F6" s="23"/>
      <c r="G6" s="23"/>
      <c r="H6" s="23"/>
      <c r="I6" s="23"/>
      <c r="J6" s="23"/>
      <c r="K6" s="24"/>
      <c r="L6" s="25"/>
      <c r="M6" s="7"/>
      <c r="N6" s="8"/>
      <c r="O6" s="8"/>
      <c r="P6" s="8"/>
      <c r="Q6" s="25"/>
      <c r="R6" s="21"/>
      <c r="S6" s="107"/>
      <c r="T6" s="25"/>
      <c r="U6" s="21"/>
      <c r="V6" s="107"/>
      <c r="W6" s="9"/>
      <c r="X6" s="9"/>
      <c r="Y6" s="9"/>
      <c r="Z6" s="25"/>
      <c r="AA6" s="21"/>
      <c r="AB6" s="107"/>
    </row>
    <row r="7" spans="2:28" ht="12.75" customHeight="1" thickBot="1">
      <c r="B7" s="129">
        <v>1</v>
      </c>
      <c r="C7" s="124"/>
      <c r="D7" s="122">
        <v>2</v>
      </c>
      <c r="E7" s="123"/>
      <c r="F7" s="123"/>
      <c r="G7" s="123"/>
      <c r="H7" s="123"/>
      <c r="I7" s="123"/>
      <c r="J7" s="123"/>
      <c r="K7" s="124"/>
      <c r="L7" s="12">
        <v>3</v>
      </c>
      <c r="M7" s="20"/>
      <c r="N7" s="12"/>
      <c r="O7" s="19"/>
      <c r="P7" s="19"/>
      <c r="Q7" s="81">
        <v>4</v>
      </c>
      <c r="R7" s="59">
        <v>8</v>
      </c>
      <c r="S7" s="82">
        <v>5</v>
      </c>
      <c r="T7" s="13">
        <v>6</v>
      </c>
      <c r="U7" s="14">
        <v>8</v>
      </c>
      <c r="V7" s="15">
        <v>7</v>
      </c>
      <c r="W7" s="9"/>
      <c r="X7" s="9"/>
      <c r="Y7" s="9"/>
      <c r="Z7" s="13">
        <v>8</v>
      </c>
      <c r="AA7" s="14">
        <v>8</v>
      </c>
      <c r="AB7" s="16">
        <v>9</v>
      </c>
    </row>
    <row r="8" spans="2:28" s="73" customFormat="1" ht="46.5" customHeight="1">
      <c r="B8" s="133" t="s">
        <v>78</v>
      </c>
      <c r="C8" s="134"/>
      <c r="D8" s="68" t="s">
        <v>77</v>
      </c>
      <c r="E8" s="69"/>
      <c r="F8" s="70"/>
      <c r="G8" s="69"/>
      <c r="H8" s="70"/>
      <c r="I8" s="70"/>
      <c r="J8" s="70"/>
      <c r="K8" s="71"/>
      <c r="L8" s="15"/>
      <c r="M8" s="72"/>
      <c r="N8" s="72"/>
      <c r="O8" s="72"/>
      <c r="P8" s="72"/>
      <c r="Q8" s="79">
        <f>Q9</f>
        <v>2502195.6</v>
      </c>
      <c r="R8" s="80"/>
      <c r="S8" s="79">
        <f>S9</f>
        <v>1693695.6</v>
      </c>
      <c r="T8" s="83">
        <v>0</v>
      </c>
      <c r="U8" s="84"/>
      <c r="V8" s="85">
        <v>0</v>
      </c>
      <c r="W8" s="86"/>
      <c r="X8" s="86"/>
      <c r="Y8" s="86"/>
      <c r="Z8" s="83">
        <v>0</v>
      </c>
      <c r="AA8" s="84"/>
      <c r="AB8" s="87">
        <v>0</v>
      </c>
    </row>
    <row r="9" spans="2:28" s="73" customFormat="1" ht="39" customHeight="1">
      <c r="B9" s="132" t="s">
        <v>80</v>
      </c>
      <c r="C9" s="132"/>
      <c r="D9" s="68" t="s">
        <v>77</v>
      </c>
      <c r="E9" s="67">
        <v>1</v>
      </c>
      <c r="F9" s="74"/>
      <c r="G9" s="74"/>
      <c r="H9" s="74"/>
      <c r="I9" s="74"/>
      <c r="J9" s="74"/>
      <c r="K9" s="74"/>
      <c r="L9" s="67"/>
      <c r="M9" s="67"/>
      <c r="N9" s="67"/>
      <c r="O9" s="67"/>
      <c r="P9" s="67"/>
      <c r="Q9" s="79">
        <f>Q10</f>
        <v>2502195.6</v>
      </c>
      <c r="R9" s="67"/>
      <c r="S9" s="79">
        <f>S10</f>
        <v>1693695.6</v>
      </c>
      <c r="T9" s="88">
        <v>0</v>
      </c>
      <c r="U9" s="88"/>
      <c r="V9" s="88">
        <v>0</v>
      </c>
      <c r="W9" s="89"/>
      <c r="X9" s="89"/>
      <c r="Y9" s="89"/>
      <c r="Z9" s="88">
        <v>0</v>
      </c>
      <c r="AA9" s="88"/>
      <c r="AB9" s="88">
        <v>0</v>
      </c>
    </row>
    <row r="10" spans="2:28" s="73" customFormat="1" ht="46.5" customHeight="1">
      <c r="B10" s="132" t="s">
        <v>81</v>
      </c>
      <c r="C10" s="132"/>
      <c r="D10" s="68" t="s">
        <v>77</v>
      </c>
      <c r="E10" s="67">
        <v>1</v>
      </c>
      <c r="F10" s="74" t="s">
        <v>79</v>
      </c>
      <c r="G10" s="74"/>
      <c r="H10" s="74"/>
      <c r="I10" s="74"/>
      <c r="J10" s="74"/>
      <c r="K10" s="74"/>
      <c r="L10" s="67"/>
      <c r="M10" s="67"/>
      <c r="N10" s="67"/>
      <c r="O10" s="67"/>
      <c r="P10" s="67"/>
      <c r="Q10" s="79">
        <f>Q11+Q14</f>
        <v>2502195.6</v>
      </c>
      <c r="R10" s="67"/>
      <c r="S10" s="79">
        <f>S11+S14</f>
        <v>1693695.6</v>
      </c>
      <c r="T10" s="88">
        <v>0</v>
      </c>
      <c r="U10" s="88"/>
      <c r="V10" s="88">
        <v>0</v>
      </c>
      <c r="W10" s="89"/>
      <c r="X10" s="89"/>
      <c r="Y10" s="89"/>
      <c r="Z10" s="88">
        <v>0</v>
      </c>
      <c r="AA10" s="88"/>
      <c r="AB10" s="88">
        <v>0</v>
      </c>
    </row>
    <row r="11" spans="2:28" s="73" customFormat="1" ht="24" customHeight="1">
      <c r="B11" s="117" t="s">
        <v>83</v>
      </c>
      <c r="C11" s="118"/>
      <c r="D11" s="68" t="s">
        <v>77</v>
      </c>
      <c r="E11" s="67">
        <v>1</v>
      </c>
      <c r="F11" s="74" t="s">
        <v>79</v>
      </c>
      <c r="G11" s="78">
        <v>7040</v>
      </c>
      <c r="H11" s="77"/>
      <c r="I11" s="77"/>
      <c r="J11" s="77"/>
      <c r="K11" s="78">
        <v>0</v>
      </c>
      <c r="L11" s="78"/>
      <c r="M11" s="78"/>
      <c r="N11" s="78"/>
      <c r="O11" s="78"/>
      <c r="P11" s="78"/>
      <c r="Q11" s="79">
        <f>Q12</f>
        <v>1693695.6</v>
      </c>
      <c r="R11" s="78"/>
      <c r="S11" s="79">
        <f>S12</f>
        <v>1693695.6</v>
      </c>
      <c r="T11" s="88">
        <v>0</v>
      </c>
      <c r="U11" s="88"/>
      <c r="V11" s="88">
        <v>0</v>
      </c>
      <c r="W11" s="88">
        <v>0</v>
      </c>
      <c r="X11" s="88">
        <v>0</v>
      </c>
      <c r="Y11" s="88">
        <v>0</v>
      </c>
      <c r="Z11" s="88">
        <v>0</v>
      </c>
      <c r="AA11" s="88">
        <v>0</v>
      </c>
      <c r="AB11" s="88">
        <v>0</v>
      </c>
    </row>
    <row r="12" spans="2:28" s="73" customFormat="1" ht="24" customHeight="1">
      <c r="B12" s="117" t="s">
        <v>35</v>
      </c>
      <c r="C12" s="118"/>
      <c r="D12" s="68" t="s">
        <v>77</v>
      </c>
      <c r="E12" s="67">
        <v>1</v>
      </c>
      <c r="F12" s="74" t="s">
        <v>79</v>
      </c>
      <c r="G12" s="78">
        <v>7040</v>
      </c>
      <c r="H12" s="77"/>
      <c r="I12" s="77"/>
      <c r="J12" s="77"/>
      <c r="K12" s="78">
        <v>0</v>
      </c>
      <c r="L12" s="78">
        <v>200</v>
      </c>
      <c r="M12" s="78"/>
      <c r="N12" s="78"/>
      <c r="O12" s="78"/>
      <c r="P12" s="78"/>
      <c r="Q12" s="79">
        <f>Q13</f>
        <v>1693695.6</v>
      </c>
      <c r="R12" s="78"/>
      <c r="S12" s="79">
        <f>S13</f>
        <v>1693695.6</v>
      </c>
      <c r="T12" s="88">
        <v>0</v>
      </c>
      <c r="U12" s="88"/>
      <c r="V12" s="88">
        <v>0</v>
      </c>
      <c r="W12" s="88">
        <v>0</v>
      </c>
      <c r="X12" s="88">
        <v>0</v>
      </c>
      <c r="Y12" s="88">
        <v>0</v>
      </c>
      <c r="Z12" s="88">
        <v>0</v>
      </c>
      <c r="AA12" s="88">
        <v>0</v>
      </c>
      <c r="AB12" s="88">
        <v>0</v>
      </c>
    </row>
    <row r="13" spans="2:28" s="73" customFormat="1" ht="24.75" customHeight="1">
      <c r="B13" s="117" t="s">
        <v>19</v>
      </c>
      <c r="C13" s="118"/>
      <c r="D13" s="68" t="s">
        <v>77</v>
      </c>
      <c r="E13" s="67">
        <v>1</v>
      </c>
      <c r="F13" s="74" t="s">
        <v>79</v>
      </c>
      <c r="G13" s="78">
        <v>7040</v>
      </c>
      <c r="H13" s="77"/>
      <c r="I13" s="77"/>
      <c r="J13" s="77"/>
      <c r="K13" s="78">
        <v>0</v>
      </c>
      <c r="L13" s="78">
        <v>240</v>
      </c>
      <c r="M13" s="78"/>
      <c r="N13" s="78"/>
      <c r="O13" s="78"/>
      <c r="P13" s="78"/>
      <c r="Q13" s="79">
        <v>1693695.6</v>
      </c>
      <c r="R13" s="78"/>
      <c r="S13" s="79">
        <v>1693695.6</v>
      </c>
      <c r="T13" s="88">
        <v>0</v>
      </c>
      <c r="U13" s="88"/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0</v>
      </c>
      <c r="AB13" s="88">
        <v>0</v>
      </c>
    </row>
    <row r="14" spans="2:28" s="73" customFormat="1" ht="22.5" customHeight="1">
      <c r="B14" s="117" t="s">
        <v>83</v>
      </c>
      <c r="C14" s="118"/>
      <c r="D14" s="68" t="s">
        <v>77</v>
      </c>
      <c r="E14" s="67">
        <v>1</v>
      </c>
      <c r="F14" s="74" t="s">
        <v>79</v>
      </c>
      <c r="G14" s="77" t="s">
        <v>82</v>
      </c>
      <c r="H14" s="77"/>
      <c r="I14" s="77"/>
      <c r="J14" s="77"/>
      <c r="K14" s="78">
        <v>0</v>
      </c>
      <c r="L14" s="78"/>
      <c r="M14" s="78"/>
      <c r="N14" s="78"/>
      <c r="O14" s="78"/>
      <c r="P14" s="78"/>
      <c r="Q14" s="79">
        <f>Q15</f>
        <v>808500</v>
      </c>
      <c r="R14" s="78"/>
      <c r="S14" s="88">
        <v>0</v>
      </c>
      <c r="T14" s="88">
        <v>0</v>
      </c>
      <c r="U14" s="88"/>
      <c r="V14" s="88">
        <v>0</v>
      </c>
      <c r="W14" s="89"/>
      <c r="X14" s="89"/>
      <c r="Y14" s="89"/>
      <c r="Z14" s="88">
        <v>0</v>
      </c>
      <c r="AA14" s="88"/>
      <c r="AB14" s="88">
        <v>0</v>
      </c>
    </row>
    <row r="15" spans="2:28" s="73" customFormat="1" ht="21" customHeight="1">
      <c r="B15" s="117" t="s">
        <v>35</v>
      </c>
      <c r="C15" s="118"/>
      <c r="D15" s="68" t="s">
        <v>77</v>
      </c>
      <c r="E15" s="67">
        <v>1</v>
      </c>
      <c r="F15" s="74" t="s">
        <v>79</v>
      </c>
      <c r="G15" s="77" t="s">
        <v>82</v>
      </c>
      <c r="H15" s="77"/>
      <c r="I15" s="77"/>
      <c r="J15" s="77"/>
      <c r="K15" s="78">
        <v>0</v>
      </c>
      <c r="L15" s="78">
        <v>200</v>
      </c>
      <c r="M15" s="78"/>
      <c r="N15" s="78"/>
      <c r="O15" s="78"/>
      <c r="P15" s="78"/>
      <c r="Q15" s="79">
        <f>Q16</f>
        <v>808500</v>
      </c>
      <c r="R15" s="78"/>
      <c r="S15" s="88">
        <v>0</v>
      </c>
      <c r="T15" s="88">
        <v>0</v>
      </c>
      <c r="U15" s="88"/>
      <c r="V15" s="88">
        <v>0</v>
      </c>
      <c r="W15" s="89"/>
      <c r="X15" s="89"/>
      <c r="Y15" s="89"/>
      <c r="Z15" s="88">
        <v>0</v>
      </c>
      <c r="AA15" s="88"/>
      <c r="AB15" s="88">
        <v>0</v>
      </c>
    </row>
    <row r="16" spans="2:28" s="73" customFormat="1" ht="24" customHeight="1">
      <c r="B16" s="117" t="s">
        <v>19</v>
      </c>
      <c r="C16" s="118"/>
      <c r="D16" s="68" t="s">
        <v>77</v>
      </c>
      <c r="E16" s="67">
        <v>1</v>
      </c>
      <c r="F16" s="74" t="s">
        <v>79</v>
      </c>
      <c r="G16" s="77" t="s">
        <v>82</v>
      </c>
      <c r="H16" s="77"/>
      <c r="I16" s="77"/>
      <c r="J16" s="77"/>
      <c r="K16" s="78">
        <v>0</v>
      </c>
      <c r="L16" s="78">
        <v>240</v>
      </c>
      <c r="M16" s="78"/>
      <c r="N16" s="78"/>
      <c r="O16" s="78"/>
      <c r="P16" s="78"/>
      <c r="Q16" s="79">
        <v>808500</v>
      </c>
      <c r="R16" s="78"/>
      <c r="S16" s="88">
        <v>0</v>
      </c>
      <c r="T16" s="88">
        <v>0</v>
      </c>
      <c r="U16" s="88"/>
      <c r="V16" s="88">
        <v>0</v>
      </c>
      <c r="W16" s="89"/>
      <c r="X16" s="89"/>
      <c r="Y16" s="89"/>
      <c r="Z16" s="88">
        <v>0</v>
      </c>
      <c r="AA16" s="88"/>
      <c r="AB16" s="88">
        <v>0</v>
      </c>
    </row>
    <row r="17" spans="2:30" s="75" customFormat="1" ht="57.75" customHeight="1">
      <c r="B17" s="130" t="s">
        <v>55</v>
      </c>
      <c r="C17" s="131"/>
      <c r="D17" s="37" t="s">
        <v>15</v>
      </c>
      <c r="E17" s="60" t="s">
        <v>27</v>
      </c>
      <c r="F17" s="62" t="s">
        <v>23</v>
      </c>
      <c r="G17" s="61">
        <v>0</v>
      </c>
      <c r="H17" s="63">
        <v>0</v>
      </c>
      <c r="I17" s="63">
        <v>0</v>
      </c>
      <c r="J17" s="63">
        <v>-1</v>
      </c>
      <c r="K17" s="64">
        <v>0</v>
      </c>
      <c r="L17" s="63" t="s">
        <v>0</v>
      </c>
      <c r="M17" s="135"/>
      <c r="N17" s="135"/>
      <c r="O17" s="135"/>
      <c r="P17" s="135"/>
      <c r="Q17" s="65">
        <f>Q18+Q36+Q61+Q66</f>
        <v>11101165.83</v>
      </c>
      <c r="R17" s="65"/>
      <c r="S17" s="65">
        <f t="shared" ref="S17:AB17" si="0">S18+S36+S61+S66</f>
        <v>2981424.24</v>
      </c>
      <c r="T17" s="65">
        <f t="shared" si="0"/>
        <v>6922659.2199999997</v>
      </c>
      <c r="U17" s="65" t="e">
        <f t="shared" si="0"/>
        <v>#REF!</v>
      </c>
      <c r="V17" s="65">
        <f t="shared" si="0"/>
        <v>189988</v>
      </c>
      <c r="W17" s="65" t="e">
        <f t="shared" si="0"/>
        <v>#REF!</v>
      </c>
      <c r="X17" s="65" t="e">
        <f t="shared" si="0"/>
        <v>#REF!</v>
      </c>
      <c r="Y17" s="65" t="e">
        <f t="shared" si="0"/>
        <v>#REF!</v>
      </c>
      <c r="Z17" s="65">
        <f t="shared" si="0"/>
        <v>6813842.2300000004</v>
      </c>
      <c r="AA17" s="65" t="e">
        <f t="shared" si="0"/>
        <v>#REF!</v>
      </c>
      <c r="AB17" s="66">
        <f t="shared" si="0"/>
        <v>196907</v>
      </c>
      <c r="AD17" s="76"/>
    </row>
    <row r="18" spans="2:30" s="36" customFormat="1" ht="34.5" customHeight="1">
      <c r="B18" s="101" t="s">
        <v>56</v>
      </c>
      <c r="C18" s="102"/>
      <c r="D18" s="37" t="s">
        <v>15</v>
      </c>
      <c r="E18" s="38" t="s">
        <v>3</v>
      </c>
      <c r="F18" s="39" t="s">
        <v>23</v>
      </c>
      <c r="G18" s="40">
        <v>0</v>
      </c>
      <c r="H18" s="41">
        <v>0</v>
      </c>
      <c r="I18" s="41">
        <v>0</v>
      </c>
      <c r="J18" s="41">
        <v>-1</v>
      </c>
      <c r="K18" s="42">
        <v>0</v>
      </c>
      <c r="L18" s="41" t="s">
        <v>0</v>
      </c>
      <c r="M18" s="97"/>
      <c r="N18" s="97"/>
      <c r="O18" s="97"/>
      <c r="P18" s="97"/>
      <c r="Q18" s="43">
        <f>Q19</f>
        <v>3755532.04</v>
      </c>
      <c r="R18" s="43"/>
      <c r="S18" s="43">
        <f>S19</f>
        <v>181563</v>
      </c>
      <c r="T18" s="43">
        <f>T19</f>
        <v>3576788</v>
      </c>
      <c r="U18" s="43" t="e">
        <f>U19+#REF!</f>
        <v>#REF!</v>
      </c>
      <c r="V18" s="43">
        <f>V19</f>
        <v>189988</v>
      </c>
      <c r="W18" s="43" t="e">
        <f>W19+#REF!</f>
        <v>#REF!</v>
      </c>
      <c r="X18" s="43" t="e">
        <f>X19+#REF!</f>
        <v>#REF!</v>
      </c>
      <c r="Y18" s="43" t="e">
        <f>Y19+#REF!</f>
        <v>#REF!</v>
      </c>
      <c r="Z18" s="43">
        <f>Z19</f>
        <v>3583707</v>
      </c>
      <c r="AA18" s="43" t="e">
        <f>AA19+#REF!</f>
        <v>#REF!</v>
      </c>
      <c r="AB18" s="44">
        <f>AB19</f>
        <v>196907</v>
      </c>
    </row>
    <row r="19" spans="2:30" s="36" customFormat="1" ht="23.25" customHeight="1">
      <c r="B19" s="101" t="s">
        <v>57</v>
      </c>
      <c r="C19" s="102"/>
      <c r="D19" s="37" t="s">
        <v>15</v>
      </c>
      <c r="E19" s="38" t="s">
        <v>3</v>
      </c>
      <c r="F19" s="39" t="s">
        <v>2</v>
      </c>
      <c r="G19" s="40">
        <v>0</v>
      </c>
      <c r="H19" s="41">
        <v>0</v>
      </c>
      <c r="I19" s="41">
        <v>0</v>
      </c>
      <c r="J19" s="41">
        <v>-1</v>
      </c>
      <c r="K19" s="42">
        <v>0</v>
      </c>
      <c r="L19" s="41" t="s">
        <v>0</v>
      </c>
      <c r="M19" s="97"/>
      <c r="N19" s="97"/>
      <c r="O19" s="97"/>
      <c r="P19" s="97"/>
      <c r="Q19" s="43">
        <f>Q20+Q23+Q30+Q33</f>
        <v>3755532.04</v>
      </c>
      <c r="R19" s="43"/>
      <c r="S19" s="43">
        <f t="shared" ref="S19:AB19" si="1">S20+S23+S30+S33</f>
        <v>181563</v>
      </c>
      <c r="T19" s="43">
        <f t="shared" si="1"/>
        <v>3576788</v>
      </c>
      <c r="U19" s="43">
        <f t="shared" si="1"/>
        <v>189988</v>
      </c>
      <c r="V19" s="43">
        <f t="shared" si="1"/>
        <v>189988</v>
      </c>
      <c r="W19" s="43">
        <f t="shared" si="1"/>
        <v>0</v>
      </c>
      <c r="X19" s="43">
        <f t="shared" si="1"/>
        <v>0</v>
      </c>
      <c r="Y19" s="43">
        <f t="shared" si="1"/>
        <v>0</v>
      </c>
      <c r="Z19" s="43">
        <f t="shared" si="1"/>
        <v>3583707</v>
      </c>
      <c r="AA19" s="43">
        <f t="shared" si="1"/>
        <v>0</v>
      </c>
      <c r="AB19" s="44">
        <f t="shared" si="1"/>
        <v>196907</v>
      </c>
    </row>
    <row r="20" spans="2:30" s="36" customFormat="1" ht="12" customHeight="1">
      <c r="B20" s="101" t="s">
        <v>58</v>
      </c>
      <c r="C20" s="102"/>
      <c r="D20" s="37" t="s">
        <v>15</v>
      </c>
      <c r="E20" s="38" t="s">
        <v>3</v>
      </c>
      <c r="F20" s="39" t="s">
        <v>2</v>
      </c>
      <c r="G20" s="40">
        <v>2001</v>
      </c>
      <c r="H20" s="41">
        <v>0</v>
      </c>
      <c r="I20" s="41">
        <v>0</v>
      </c>
      <c r="J20" s="41">
        <v>-1</v>
      </c>
      <c r="K20" s="42">
        <v>0</v>
      </c>
      <c r="L20" s="41" t="s">
        <v>0</v>
      </c>
      <c r="M20" s="97"/>
      <c r="N20" s="97"/>
      <c r="O20" s="97"/>
      <c r="P20" s="97"/>
      <c r="Q20" s="43">
        <f>Q21</f>
        <v>181615.92</v>
      </c>
      <c r="R20" s="43"/>
      <c r="S20" s="43">
        <f t="shared" ref="S20:AB21" si="2">S21</f>
        <v>0</v>
      </c>
      <c r="T20" s="43">
        <f>T21</f>
        <v>170000</v>
      </c>
      <c r="U20" s="43">
        <f t="shared" si="2"/>
        <v>0</v>
      </c>
      <c r="V20" s="43">
        <f t="shared" si="2"/>
        <v>0</v>
      </c>
      <c r="W20" s="43">
        <f t="shared" si="2"/>
        <v>0</v>
      </c>
      <c r="X20" s="43">
        <f t="shared" si="2"/>
        <v>0</v>
      </c>
      <c r="Y20" s="43">
        <f t="shared" si="2"/>
        <v>0</v>
      </c>
      <c r="Z20" s="43">
        <f t="shared" si="2"/>
        <v>170000</v>
      </c>
      <c r="AA20" s="43">
        <f t="shared" si="2"/>
        <v>0</v>
      </c>
      <c r="AB20" s="44">
        <f t="shared" si="2"/>
        <v>0</v>
      </c>
    </row>
    <row r="21" spans="2:30" s="36" customFormat="1" ht="12" customHeight="1">
      <c r="B21" s="101" t="s">
        <v>34</v>
      </c>
      <c r="C21" s="102"/>
      <c r="D21" s="37" t="s">
        <v>15</v>
      </c>
      <c r="E21" s="38" t="s">
        <v>3</v>
      </c>
      <c r="F21" s="39" t="s">
        <v>2</v>
      </c>
      <c r="G21" s="40">
        <v>2001</v>
      </c>
      <c r="H21" s="41">
        <v>3</v>
      </c>
      <c r="I21" s="41">
        <v>2</v>
      </c>
      <c r="J21" s="41">
        <v>0</v>
      </c>
      <c r="K21" s="42">
        <v>0</v>
      </c>
      <c r="L21" s="41">
        <v>300</v>
      </c>
      <c r="M21" s="49"/>
      <c r="N21" s="49"/>
      <c r="O21" s="49"/>
      <c r="P21" s="49"/>
      <c r="Q21" s="43">
        <f>Q22</f>
        <v>181615.92</v>
      </c>
      <c r="R21" s="43"/>
      <c r="S21" s="43">
        <f t="shared" si="2"/>
        <v>0</v>
      </c>
      <c r="T21" s="43">
        <f t="shared" si="2"/>
        <v>170000</v>
      </c>
      <c r="U21" s="43">
        <f t="shared" si="2"/>
        <v>0</v>
      </c>
      <c r="V21" s="43">
        <f t="shared" si="2"/>
        <v>0</v>
      </c>
      <c r="W21" s="43">
        <f t="shared" si="2"/>
        <v>0</v>
      </c>
      <c r="X21" s="43">
        <f t="shared" si="2"/>
        <v>0</v>
      </c>
      <c r="Y21" s="43">
        <f t="shared" si="2"/>
        <v>0</v>
      </c>
      <c r="Z21" s="43">
        <f t="shared" si="2"/>
        <v>170000</v>
      </c>
      <c r="AA21" s="43">
        <f t="shared" si="2"/>
        <v>0</v>
      </c>
      <c r="AB21" s="44">
        <f t="shared" si="2"/>
        <v>0</v>
      </c>
    </row>
    <row r="22" spans="2:30" s="36" customFormat="1" ht="12.6" customHeight="1">
      <c r="B22" s="101" t="s">
        <v>53</v>
      </c>
      <c r="C22" s="102"/>
      <c r="D22" s="37" t="s">
        <v>15</v>
      </c>
      <c r="E22" s="38" t="s">
        <v>3</v>
      </c>
      <c r="F22" s="39" t="s">
        <v>2</v>
      </c>
      <c r="G22" s="40">
        <v>2001</v>
      </c>
      <c r="H22" s="41">
        <v>3</v>
      </c>
      <c r="I22" s="41">
        <v>2</v>
      </c>
      <c r="J22" s="41">
        <v>0</v>
      </c>
      <c r="K22" s="42">
        <v>0</v>
      </c>
      <c r="L22" s="41">
        <v>310</v>
      </c>
      <c r="M22" s="97"/>
      <c r="N22" s="97"/>
      <c r="O22" s="97"/>
      <c r="P22" s="97"/>
      <c r="Q22" s="43">
        <v>181615.92</v>
      </c>
      <c r="R22" s="43"/>
      <c r="S22" s="43">
        <v>0</v>
      </c>
      <c r="T22" s="43">
        <v>170000</v>
      </c>
      <c r="U22" s="98">
        <v>0</v>
      </c>
      <c r="V22" s="99"/>
      <c r="W22" s="99"/>
      <c r="X22" s="99"/>
      <c r="Y22" s="100"/>
      <c r="Z22" s="43">
        <v>170000</v>
      </c>
      <c r="AA22" s="43"/>
      <c r="AB22" s="44">
        <v>0</v>
      </c>
    </row>
    <row r="23" spans="2:30" s="36" customFormat="1" ht="23.25" customHeight="1">
      <c r="B23" s="101" t="s">
        <v>59</v>
      </c>
      <c r="C23" s="102"/>
      <c r="D23" s="37" t="s">
        <v>15</v>
      </c>
      <c r="E23" s="38" t="s">
        <v>3</v>
      </c>
      <c r="F23" s="39" t="s">
        <v>2</v>
      </c>
      <c r="G23" s="40">
        <v>2998</v>
      </c>
      <c r="H23" s="41">
        <v>0</v>
      </c>
      <c r="I23" s="41">
        <v>0</v>
      </c>
      <c r="J23" s="41">
        <v>-1</v>
      </c>
      <c r="K23" s="42">
        <v>0</v>
      </c>
      <c r="L23" s="41" t="s">
        <v>0</v>
      </c>
      <c r="M23" s="97"/>
      <c r="N23" s="97"/>
      <c r="O23" s="97"/>
      <c r="P23" s="97"/>
      <c r="Q23" s="43">
        <f>Q24+Q26+Q28</f>
        <v>3360828.12</v>
      </c>
      <c r="R23" s="43"/>
      <c r="S23" s="43">
        <f t="shared" ref="S23:AB23" si="3">S24+S26+S28</f>
        <v>0</v>
      </c>
      <c r="T23" s="43">
        <f t="shared" si="3"/>
        <v>3116800</v>
      </c>
      <c r="U23" s="43">
        <f t="shared" si="3"/>
        <v>0</v>
      </c>
      <c r="V23" s="43">
        <f t="shared" si="3"/>
        <v>0</v>
      </c>
      <c r="W23" s="43">
        <f t="shared" si="3"/>
        <v>0</v>
      </c>
      <c r="X23" s="43">
        <f t="shared" si="3"/>
        <v>0</v>
      </c>
      <c r="Y23" s="43">
        <f t="shared" si="3"/>
        <v>0</v>
      </c>
      <c r="Z23" s="43">
        <f t="shared" si="3"/>
        <v>3116800</v>
      </c>
      <c r="AA23" s="43">
        <f t="shared" si="3"/>
        <v>0</v>
      </c>
      <c r="AB23" s="44">
        <f t="shared" si="3"/>
        <v>0</v>
      </c>
    </row>
    <row r="24" spans="2:30" s="36" customFormat="1" ht="47.25" customHeight="1">
      <c r="B24" s="101" t="s">
        <v>37</v>
      </c>
      <c r="C24" s="102"/>
      <c r="D24" s="37" t="s">
        <v>15</v>
      </c>
      <c r="E24" s="38" t="s">
        <v>3</v>
      </c>
      <c r="F24" s="39" t="s">
        <v>2</v>
      </c>
      <c r="G24" s="40">
        <v>2998</v>
      </c>
      <c r="H24" s="41">
        <v>1</v>
      </c>
      <c r="I24" s="41">
        <v>2</v>
      </c>
      <c r="J24" s="41">
        <v>0</v>
      </c>
      <c r="K24" s="42">
        <v>0</v>
      </c>
      <c r="L24" s="41">
        <v>100</v>
      </c>
      <c r="M24" s="45"/>
      <c r="N24" s="45"/>
      <c r="O24" s="45"/>
      <c r="P24" s="45"/>
      <c r="Q24" s="43">
        <f>Q25</f>
        <v>2858760</v>
      </c>
      <c r="R24" s="43"/>
      <c r="S24" s="43">
        <f t="shared" ref="S24:AB24" si="4">S25</f>
        <v>0</v>
      </c>
      <c r="T24" s="43">
        <f t="shared" si="4"/>
        <v>2610000</v>
      </c>
      <c r="U24" s="43">
        <f t="shared" si="4"/>
        <v>0</v>
      </c>
      <c r="V24" s="43">
        <f t="shared" si="4"/>
        <v>0</v>
      </c>
      <c r="W24" s="43">
        <f t="shared" si="4"/>
        <v>0</v>
      </c>
      <c r="X24" s="43">
        <f t="shared" si="4"/>
        <v>0</v>
      </c>
      <c r="Y24" s="43">
        <f t="shared" si="4"/>
        <v>0</v>
      </c>
      <c r="Z24" s="43">
        <f t="shared" si="4"/>
        <v>2610000</v>
      </c>
      <c r="AA24" s="43">
        <f t="shared" si="4"/>
        <v>0</v>
      </c>
      <c r="AB24" s="44">
        <f t="shared" si="4"/>
        <v>0</v>
      </c>
    </row>
    <row r="25" spans="2:30" s="36" customFormat="1" ht="26.25" customHeight="1">
      <c r="B25" s="101" t="s">
        <v>21</v>
      </c>
      <c r="C25" s="102"/>
      <c r="D25" s="37" t="s">
        <v>15</v>
      </c>
      <c r="E25" s="38" t="s">
        <v>3</v>
      </c>
      <c r="F25" s="39" t="s">
        <v>2</v>
      </c>
      <c r="G25" s="40">
        <v>2998</v>
      </c>
      <c r="H25" s="41">
        <v>1</v>
      </c>
      <c r="I25" s="41">
        <v>2</v>
      </c>
      <c r="J25" s="41">
        <v>0</v>
      </c>
      <c r="K25" s="42">
        <v>0</v>
      </c>
      <c r="L25" s="41" t="s">
        <v>20</v>
      </c>
      <c r="M25" s="97"/>
      <c r="N25" s="97"/>
      <c r="O25" s="97"/>
      <c r="P25" s="97"/>
      <c r="Q25" s="43">
        <v>2858760</v>
      </c>
      <c r="R25" s="43"/>
      <c r="S25" s="43">
        <v>0</v>
      </c>
      <c r="T25" s="43">
        <v>2610000</v>
      </c>
      <c r="U25" s="98">
        <v>0</v>
      </c>
      <c r="V25" s="99"/>
      <c r="W25" s="99"/>
      <c r="X25" s="99"/>
      <c r="Y25" s="100"/>
      <c r="Z25" s="43">
        <v>2610000</v>
      </c>
      <c r="AA25" s="43"/>
      <c r="AB25" s="44">
        <v>0</v>
      </c>
    </row>
    <row r="26" spans="2:30" s="36" customFormat="1" ht="21.75" customHeight="1">
      <c r="B26" s="101" t="s">
        <v>35</v>
      </c>
      <c r="C26" s="102"/>
      <c r="D26" s="37" t="s">
        <v>15</v>
      </c>
      <c r="E26" s="38" t="s">
        <v>3</v>
      </c>
      <c r="F26" s="39" t="s">
        <v>2</v>
      </c>
      <c r="G26" s="40">
        <v>2998</v>
      </c>
      <c r="H26" s="41">
        <v>2</v>
      </c>
      <c r="I26" s="41">
        <v>4</v>
      </c>
      <c r="J26" s="41">
        <v>0</v>
      </c>
      <c r="K26" s="42">
        <v>0</v>
      </c>
      <c r="L26" s="41">
        <v>200</v>
      </c>
      <c r="M26" s="45"/>
      <c r="N26" s="45"/>
      <c r="O26" s="45"/>
      <c r="P26" s="45"/>
      <c r="Q26" s="43">
        <f>Q27</f>
        <v>495268.12</v>
      </c>
      <c r="R26" s="43"/>
      <c r="S26" s="43">
        <f t="shared" ref="S26:AB26" si="5">S27</f>
        <v>0</v>
      </c>
      <c r="T26" s="43">
        <f t="shared" si="5"/>
        <v>500000</v>
      </c>
      <c r="U26" s="43">
        <f t="shared" si="5"/>
        <v>0</v>
      </c>
      <c r="V26" s="43">
        <f t="shared" si="5"/>
        <v>0</v>
      </c>
      <c r="W26" s="43">
        <f t="shared" si="5"/>
        <v>0</v>
      </c>
      <c r="X26" s="43">
        <f t="shared" si="5"/>
        <v>0</v>
      </c>
      <c r="Y26" s="43">
        <f t="shared" si="5"/>
        <v>0</v>
      </c>
      <c r="Z26" s="43">
        <f t="shared" si="5"/>
        <v>500000</v>
      </c>
      <c r="AA26" s="43">
        <f t="shared" si="5"/>
        <v>0</v>
      </c>
      <c r="AB26" s="44">
        <f t="shared" si="5"/>
        <v>0</v>
      </c>
    </row>
    <row r="27" spans="2:30" s="36" customFormat="1" ht="21" customHeight="1">
      <c r="B27" s="101" t="s">
        <v>19</v>
      </c>
      <c r="C27" s="102"/>
      <c r="D27" s="37" t="s">
        <v>15</v>
      </c>
      <c r="E27" s="38" t="s">
        <v>3</v>
      </c>
      <c r="F27" s="39" t="s">
        <v>2</v>
      </c>
      <c r="G27" s="40">
        <v>2998</v>
      </c>
      <c r="H27" s="41">
        <v>2</v>
      </c>
      <c r="I27" s="41">
        <v>4</v>
      </c>
      <c r="J27" s="41">
        <v>0</v>
      </c>
      <c r="K27" s="42">
        <v>0</v>
      </c>
      <c r="L27" s="41" t="s">
        <v>18</v>
      </c>
      <c r="M27" s="97"/>
      <c r="N27" s="97"/>
      <c r="O27" s="97"/>
      <c r="P27" s="97"/>
      <c r="Q27" s="43">
        <v>495268.12</v>
      </c>
      <c r="R27" s="43"/>
      <c r="S27" s="43">
        <v>0</v>
      </c>
      <c r="T27" s="43">
        <v>500000</v>
      </c>
      <c r="U27" s="98">
        <v>0</v>
      </c>
      <c r="V27" s="99"/>
      <c r="W27" s="99"/>
      <c r="X27" s="99"/>
      <c r="Y27" s="100"/>
      <c r="Z27" s="43">
        <v>500000</v>
      </c>
      <c r="AA27" s="43"/>
      <c r="AB27" s="44">
        <v>0</v>
      </c>
    </row>
    <row r="28" spans="2:30" s="36" customFormat="1" ht="10.9" customHeight="1">
      <c r="B28" s="101" t="s">
        <v>36</v>
      </c>
      <c r="C28" s="102"/>
      <c r="D28" s="37" t="s">
        <v>15</v>
      </c>
      <c r="E28" s="38" t="s">
        <v>3</v>
      </c>
      <c r="F28" s="39" t="s">
        <v>2</v>
      </c>
      <c r="G28" s="40">
        <v>2998</v>
      </c>
      <c r="H28" s="41">
        <v>8</v>
      </c>
      <c r="I28" s="41">
        <v>5</v>
      </c>
      <c r="J28" s="41">
        <v>0</v>
      </c>
      <c r="K28" s="42">
        <v>0</v>
      </c>
      <c r="L28" s="41">
        <v>800</v>
      </c>
      <c r="M28" s="49"/>
      <c r="N28" s="49"/>
      <c r="O28" s="49"/>
      <c r="P28" s="49"/>
      <c r="Q28" s="43">
        <f>Q29</f>
        <v>6800</v>
      </c>
      <c r="R28" s="43"/>
      <c r="S28" s="43">
        <f t="shared" ref="S28:AB28" si="6">S29</f>
        <v>0</v>
      </c>
      <c r="T28" s="43">
        <f t="shared" si="6"/>
        <v>6800</v>
      </c>
      <c r="U28" s="43">
        <f t="shared" si="6"/>
        <v>0</v>
      </c>
      <c r="V28" s="43">
        <f t="shared" si="6"/>
        <v>0</v>
      </c>
      <c r="W28" s="43">
        <f t="shared" si="6"/>
        <v>0</v>
      </c>
      <c r="X28" s="43">
        <f t="shared" si="6"/>
        <v>0</v>
      </c>
      <c r="Y28" s="43">
        <f t="shared" si="6"/>
        <v>0</v>
      </c>
      <c r="Z28" s="43">
        <f t="shared" si="6"/>
        <v>6800</v>
      </c>
      <c r="AA28" s="43">
        <f t="shared" si="6"/>
        <v>0</v>
      </c>
      <c r="AB28" s="44">
        <f t="shared" si="6"/>
        <v>0</v>
      </c>
    </row>
    <row r="29" spans="2:30" s="36" customFormat="1" ht="12.75" customHeight="1">
      <c r="B29" s="101" t="s">
        <v>7</v>
      </c>
      <c r="C29" s="102"/>
      <c r="D29" s="37" t="s">
        <v>15</v>
      </c>
      <c r="E29" s="38" t="s">
        <v>3</v>
      </c>
      <c r="F29" s="39" t="s">
        <v>2</v>
      </c>
      <c r="G29" s="40">
        <v>2998</v>
      </c>
      <c r="H29" s="41">
        <v>8</v>
      </c>
      <c r="I29" s="41">
        <v>5</v>
      </c>
      <c r="J29" s="41">
        <v>0</v>
      </c>
      <c r="K29" s="42">
        <v>0</v>
      </c>
      <c r="L29" s="41" t="s">
        <v>6</v>
      </c>
      <c r="M29" s="97"/>
      <c r="N29" s="97"/>
      <c r="O29" s="97"/>
      <c r="P29" s="97"/>
      <c r="Q29" s="43">
        <v>6800</v>
      </c>
      <c r="R29" s="43"/>
      <c r="S29" s="43">
        <v>0</v>
      </c>
      <c r="T29" s="43">
        <v>6800</v>
      </c>
      <c r="U29" s="98">
        <v>0</v>
      </c>
      <c r="V29" s="99"/>
      <c r="W29" s="99"/>
      <c r="X29" s="99"/>
      <c r="Y29" s="100"/>
      <c r="Z29" s="43">
        <v>6800</v>
      </c>
      <c r="AA29" s="43"/>
      <c r="AB29" s="44">
        <v>0</v>
      </c>
    </row>
    <row r="30" spans="2:30" s="36" customFormat="1" ht="22.9" customHeight="1">
      <c r="B30" s="101" t="s">
        <v>46</v>
      </c>
      <c r="C30" s="102"/>
      <c r="D30" s="37" t="s">
        <v>15</v>
      </c>
      <c r="E30" s="38" t="s">
        <v>3</v>
      </c>
      <c r="F30" s="39" t="s">
        <v>2</v>
      </c>
      <c r="G30" s="40">
        <v>2999</v>
      </c>
      <c r="H30" s="41">
        <v>0</v>
      </c>
      <c r="I30" s="41">
        <v>0</v>
      </c>
      <c r="J30" s="41">
        <v>-1</v>
      </c>
      <c r="K30" s="42">
        <v>0</v>
      </c>
      <c r="L30" s="41"/>
      <c r="M30" s="49"/>
      <c r="N30" s="49"/>
      <c r="O30" s="49"/>
      <c r="P30" s="49"/>
      <c r="Q30" s="43">
        <f>Q31</f>
        <v>31525</v>
      </c>
      <c r="R30" s="43"/>
      <c r="S30" s="43">
        <f t="shared" ref="S30:AB30" si="7">S31</f>
        <v>0</v>
      </c>
      <c r="T30" s="43">
        <f t="shared" si="7"/>
        <v>100000</v>
      </c>
      <c r="U30" s="43">
        <f t="shared" si="7"/>
        <v>0</v>
      </c>
      <c r="V30" s="43">
        <f t="shared" si="7"/>
        <v>0</v>
      </c>
      <c r="W30" s="43">
        <f t="shared" si="7"/>
        <v>0</v>
      </c>
      <c r="X30" s="43">
        <f t="shared" si="7"/>
        <v>0</v>
      </c>
      <c r="Y30" s="43">
        <f t="shared" si="7"/>
        <v>0</v>
      </c>
      <c r="Z30" s="43">
        <f t="shared" si="7"/>
        <v>100000</v>
      </c>
      <c r="AA30" s="43">
        <f t="shared" si="7"/>
        <v>0</v>
      </c>
      <c r="AB30" s="44">
        <f t="shared" si="7"/>
        <v>0</v>
      </c>
    </row>
    <row r="31" spans="2:30" s="36" customFormat="1" ht="23.25" customHeight="1">
      <c r="B31" s="101" t="s">
        <v>35</v>
      </c>
      <c r="C31" s="102"/>
      <c r="D31" s="37" t="s">
        <v>15</v>
      </c>
      <c r="E31" s="38" t="s">
        <v>3</v>
      </c>
      <c r="F31" s="39" t="s">
        <v>2</v>
      </c>
      <c r="G31" s="40">
        <v>2999</v>
      </c>
      <c r="H31" s="41">
        <v>0</v>
      </c>
      <c r="I31" s="41">
        <v>0</v>
      </c>
      <c r="J31" s="41">
        <v>-1</v>
      </c>
      <c r="K31" s="42">
        <v>0</v>
      </c>
      <c r="L31" s="41">
        <v>200</v>
      </c>
      <c r="M31" s="49"/>
      <c r="N31" s="49"/>
      <c r="O31" s="49"/>
      <c r="P31" s="49"/>
      <c r="Q31" s="43">
        <f>Q32</f>
        <v>31525</v>
      </c>
      <c r="R31" s="43"/>
      <c r="S31" s="43">
        <f t="shared" ref="S31:AB31" si="8">S32</f>
        <v>0</v>
      </c>
      <c r="T31" s="43">
        <f t="shared" si="8"/>
        <v>100000</v>
      </c>
      <c r="U31" s="43">
        <f t="shared" si="8"/>
        <v>0</v>
      </c>
      <c r="V31" s="43">
        <f t="shared" si="8"/>
        <v>0</v>
      </c>
      <c r="W31" s="43">
        <f t="shared" si="8"/>
        <v>0</v>
      </c>
      <c r="X31" s="43">
        <f t="shared" si="8"/>
        <v>0</v>
      </c>
      <c r="Y31" s="43">
        <f t="shared" si="8"/>
        <v>0</v>
      </c>
      <c r="Z31" s="43">
        <f t="shared" si="8"/>
        <v>100000</v>
      </c>
      <c r="AA31" s="43">
        <f t="shared" si="8"/>
        <v>0</v>
      </c>
      <c r="AB31" s="44">
        <f t="shared" si="8"/>
        <v>0</v>
      </c>
    </row>
    <row r="32" spans="2:30" s="36" customFormat="1" ht="23.25" customHeight="1">
      <c r="B32" s="101" t="s">
        <v>19</v>
      </c>
      <c r="C32" s="102"/>
      <c r="D32" s="37" t="s">
        <v>15</v>
      </c>
      <c r="E32" s="38" t="s">
        <v>3</v>
      </c>
      <c r="F32" s="39" t="s">
        <v>2</v>
      </c>
      <c r="G32" s="40">
        <v>2999</v>
      </c>
      <c r="H32" s="41">
        <v>0</v>
      </c>
      <c r="I32" s="41">
        <v>0</v>
      </c>
      <c r="J32" s="41">
        <v>-1</v>
      </c>
      <c r="K32" s="42">
        <v>0</v>
      </c>
      <c r="L32" s="41">
        <v>240</v>
      </c>
      <c r="M32" s="49"/>
      <c r="N32" s="49"/>
      <c r="O32" s="49"/>
      <c r="P32" s="49"/>
      <c r="Q32" s="43">
        <v>31525</v>
      </c>
      <c r="R32" s="43"/>
      <c r="S32" s="43">
        <v>0</v>
      </c>
      <c r="T32" s="43">
        <v>100000</v>
      </c>
      <c r="U32" s="50"/>
      <c r="V32" s="50">
        <v>0</v>
      </c>
      <c r="W32" s="50"/>
      <c r="X32" s="50"/>
      <c r="Y32" s="51"/>
      <c r="Z32" s="43">
        <v>100000</v>
      </c>
      <c r="AA32" s="43"/>
      <c r="AB32" s="44">
        <v>0</v>
      </c>
    </row>
    <row r="33" spans="2:28" s="36" customFormat="1" ht="23.25" customHeight="1">
      <c r="B33" s="101" t="s">
        <v>74</v>
      </c>
      <c r="C33" s="102"/>
      <c r="D33" s="37" t="s">
        <v>15</v>
      </c>
      <c r="E33" s="38" t="s">
        <v>3</v>
      </c>
      <c r="F33" s="39" t="s">
        <v>2</v>
      </c>
      <c r="G33" s="40">
        <v>5118</v>
      </c>
      <c r="H33" s="41">
        <v>0</v>
      </c>
      <c r="I33" s="41">
        <v>0</v>
      </c>
      <c r="J33" s="41">
        <v>-1</v>
      </c>
      <c r="K33" s="42" t="s">
        <v>26</v>
      </c>
      <c r="L33" s="41" t="s">
        <v>0</v>
      </c>
      <c r="M33" s="97"/>
      <c r="N33" s="97"/>
      <c r="O33" s="97"/>
      <c r="P33" s="97"/>
      <c r="Q33" s="43">
        <f>Q34</f>
        <v>181563</v>
      </c>
      <c r="R33" s="43"/>
      <c r="S33" s="43">
        <f t="shared" ref="S33:AB33" si="9">S34</f>
        <v>181563</v>
      </c>
      <c r="T33" s="43">
        <f t="shared" si="9"/>
        <v>189988</v>
      </c>
      <c r="U33" s="43">
        <f t="shared" si="9"/>
        <v>189988</v>
      </c>
      <c r="V33" s="43">
        <f t="shared" si="9"/>
        <v>189988</v>
      </c>
      <c r="W33" s="43">
        <f t="shared" si="9"/>
        <v>0</v>
      </c>
      <c r="X33" s="43">
        <f t="shared" si="9"/>
        <v>0</v>
      </c>
      <c r="Y33" s="43">
        <f t="shared" si="9"/>
        <v>0</v>
      </c>
      <c r="Z33" s="43">
        <f t="shared" si="9"/>
        <v>196907</v>
      </c>
      <c r="AA33" s="43">
        <f t="shared" si="9"/>
        <v>0</v>
      </c>
      <c r="AB33" s="44">
        <f t="shared" si="9"/>
        <v>196907</v>
      </c>
    </row>
    <row r="34" spans="2:28" s="36" customFormat="1" ht="45.75" customHeight="1">
      <c r="B34" s="101" t="s">
        <v>37</v>
      </c>
      <c r="C34" s="102"/>
      <c r="D34" s="37" t="s">
        <v>15</v>
      </c>
      <c r="E34" s="38" t="s">
        <v>3</v>
      </c>
      <c r="F34" s="39" t="s">
        <v>2</v>
      </c>
      <c r="G34" s="40">
        <v>5118</v>
      </c>
      <c r="H34" s="41">
        <v>1</v>
      </c>
      <c r="I34" s="41">
        <v>2</v>
      </c>
      <c r="J34" s="41">
        <v>0</v>
      </c>
      <c r="K34" s="42" t="s">
        <v>26</v>
      </c>
      <c r="L34" s="41">
        <v>100</v>
      </c>
      <c r="M34" s="49"/>
      <c r="N34" s="49"/>
      <c r="O34" s="49"/>
      <c r="P34" s="49"/>
      <c r="Q34" s="43">
        <f>Q35</f>
        <v>181563</v>
      </c>
      <c r="R34" s="43"/>
      <c r="S34" s="43">
        <f>S35</f>
        <v>181563</v>
      </c>
      <c r="T34" s="43">
        <f t="shared" ref="T34:AB34" si="10">T35</f>
        <v>189988</v>
      </c>
      <c r="U34" s="43">
        <f t="shared" si="10"/>
        <v>189988</v>
      </c>
      <c r="V34" s="43">
        <f>U35</f>
        <v>189988</v>
      </c>
      <c r="W34" s="43">
        <f t="shared" si="10"/>
        <v>0</v>
      </c>
      <c r="X34" s="43">
        <f t="shared" si="10"/>
        <v>0</v>
      </c>
      <c r="Y34" s="43">
        <f t="shared" si="10"/>
        <v>0</v>
      </c>
      <c r="Z34" s="43">
        <f t="shared" si="10"/>
        <v>196907</v>
      </c>
      <c r="AA34" s="43">
        <f t="shared" si="10"/>
        <v>0</v>
      </c>
      <c r="AB34" s="44">
        <f t="shared" si="10"/>
        <v>196907</v>
      </c>
    </row>
    <row r="35" spans="2:28" s="36" customFormat="1" ht="23.25" customHeight="1">
      <c r="B35" s="101" t="s">
        <v>21</v>
      </c>
      <c r="C35" s="102"/>
      <c r="D35" s="37" t="s">
        <v>15</v>
      </c>
      <c r="E35" s="38" t="s">
        <v>3</v>
      </c>
      <c r="F35" s="39" t="s">
        <v>2</v>
      </c>
      <c r="G35" s="40">
        <v>5118</v>
      </c>
      <c r="H35" s="41">
        <v>1</v>
      </c>
      <c r="I35" s="41">
        <v>2</v>
      </c>
      <c r="J35" s="41">
        <v>0</v>
      </c>
      <c r="K35" s="42" t="s">
        <v>26</v>
      </c>
      <c r="L35" s="41" t="s">
        <v>20</v>
      </c>
      <c r="M35" s="97"/>
      <c r="N35" s="97"/>
      <c r="O35" s="97"/>
      <c r="P35" s="97"/>
      <c r="Q35" s="43">
        <v>181563</v>
      </c>
      <c r="R35" s="43"/>
      <c r="S35" s="43">
        <v>181563</v>
      </c>
      <c r="T35" s="43">
        <v>189988</v>
      </c>
      <c r="U35" s="98">
        <v>189988</v>
      </c>
      <c r="V35" s="99"/>
      <c r="W35" s="99"/>
      <c r="X35" s="99"/>
      <c r="Y35" s="100"/>
      <c r="Z35" s="43">
        <v>196907</v>
      </c>
      <c r="AA35" s="43"/>
      <c r="AB35" s="44">
        <v>196907</v>
      </c>
    </row>
    <row r="36" spans="2:28" s="36" customFormat="1" ht="46.5" customHeight="1">
      <c r="B36" s="101" t="s">
        <v>60</v>
      </c>
      <c r="C36" s="102"/>
      <c r="D36" s="37" t="s">
        <v>15</v>
      </c>
      <c r="E36" s="38" t="s">
        <v>26</v>
      </c>
      <c r="F36" s="39" t="s">
        <v>23</v>
      </c>
      <c r="G36" s="40">
        <v>0</v>
      </c>
      <c r="H36" s="41">
        <v>0</v>
      </c>
      <c r="I36" s="41">
        <v>0</v>
      </c>
      <c r="J36" s="41">
        <v>-1</v>
      </c>
      <c r="K36" s="42">
        <v>0</v>
      </c>
      <c r="L36" s="41" t="s">
        <v>0</v>
      </c>
      <c r="M36" s="97"/>
      <c r="N36" s="97"/>
      <c r="O36" s="97"/>
      <c r="P36" s="97"/>
      <c r="Q36" s="43">
        <f>Q37+Q53+Q57</f>
        <v>3079872.19</v>
      </c>
      <c r="R36" s="43"/>
      <c r="S36" s="43">
        <f t="shared" ref="S36:AB36" si="11">S37+S53+S57</f>
        <v>2594861.2400000002</v>
      </c>
      <c r="T36" s="43">
        <f t="shared" si="11"/>
        <v>750000</v>
      </c>
      <c r="U36" s="43">
        <f t="shared" si="11"/>
        <v>0</v>
      </c>
      <c r="V36" s="43">
        <f t="shared" si="11"/>
        <v>0</v>
      </c>
      <c r="W36" s="43">
        <f t="shared" si="11"/>
        <v>0</v>
      </c>
      <c r="X36" s="43">
        <f t="shared" si="11"/>
        <v>0</v>
      </c>
      <c r="Y36" s="43">
        <f t="shared" si="11"/>
        <v>0</v>
      </c>
      <c r="Z36" s="43">
        <f t="shared" si="11"/>
        <v>750000</v>
      </c>
      <c r="AA36" s="43">
        <f t="shared" si="11"/>
        <v>0</v>
      </c>
      <c r="AB36" s="44">
        <f t="shared" si="11"/>
        <v>0</v>
      </c>
    </row>
    <row r="37" spans="2:28" s="36" customFormat="1" ht="14.25" customHeight="1">
      <c r="B37" s="101" t="s">
        <v>61</v>
      </c>
      <c r="C37" s="102"/>
      <c r="D37" s="37" t="s">
        <v>15</v>
      </c>
      <c r="E37" s="38" t="s">
        <v>26</v>
      </c>
      <c r="F37" s="39" t="s">
        <v>2</v>
      </c>
      <c r="G37" s="40">
        <v>0</v>
      </c>
      <c r="H37" s="41">
        <v>0</v>
      </c>
      <c r="I37" s="41">
        <v>0</v>
      </c>
      <c r="J37" s="41">
        <v>-1</v>
      </c>
      <c r="K37" s="42">
        <v>0</v>
      </c>
      <c r="L37" s="41" t="s">
        <v>0</v>
      </c>
      <c r="M37" s="97"/>
      <c r="N37" s="97"/>
      <c r="O37" s="97"/>
      <c r="P37" s="97"/>
      <c r="Q37" s="43">
        <f>Q38+Q41+Q47+Q44+Q50</f>
        <v>3029872.19</v>
      </c>
      <c r="R37" s="43"/>
      <c r="S37" s="43">
        <f>S38+S41+S47+S44+S50</f>
        <v>2594861.2400000002</v>
      </c>
      <c r="T37" s="43">
        <f t="shared" ref="T37:AB37" si="12">T38+T41</f>
        <v>600000</v>
      </c>
      <c r="U37" s="43">
        <f t="shared" si="12"/>
        <v>0</v>
      </c>
      <c r="V37" s="43">
        <f t="shared" si="12"/>
        <v>0</v>
      </c>
      <c r="W37" s="43">
        <f t="shared" si="12"/>
        <v>0</v>
      </c>
      <c r="X37" s="43">
        <f t="shared" si="12"/>
        <v>0</v>
      </c>
      <c r="Y37" s="43">
        <f t="shared" si="12"/>
        <v>0</v>
      </c>
      <c r="Z37" s="43">
        <f t="shared" si="12"/>
        <v>600000</v>
      </c>
      <c r="AA37" s="43">
        <f t="shared" si="12"/>
        <v>0</v>
      </c>
      <c r="AB37" s="44">
        <f t="shared" si="12"/>
        <v>0</v>
      </c>
    </row>
    <row r="38" spans="2:28" s="36" customFormat="1" ht="12" customHeight="1">
      <c r="B38" s="101" t="s">
        <v>62</v>
      </c>
      <c r="C38" s="102"/>
      <c r="D38" s="37" t="s">
        <v>15</v>
      </c>
      <c r="E38" s="38" t="s">
        <v>26</v>
      </c>
      <c r="F38" s="39" t="s">
        <v>2</v>
      </c>
      <c r="G38" s="40">
        <v>2001</v>
      </c>
      <c r="H38" s="41">
        <v>0</v>
      </c>
      <c r="I38" s="41">
        <v>0</v>
      </c>
      <c r="J38" s="41">
        <v>-1</v>
      </c>
      <c r="K38" s="42">
        <v>0</v>
      </c>
      <c r="L38" s="41" t="s">
        <v>0</v>
      </c>
      <c r="M38" s="97"/>
      <c r="N38" s="97"/>
      <c r="O38" s="97"/>
      <c r="P38" s="97"/>
      <c r="Q38" s="43">
        <f>Q39</f>
        <v>330000</v>
      </c>
      <c r="R38" s="43"/>
      <c r="S38" s="43">
        <f t="shared" ref="S38:AB38" si="13">S39</f>
        <v>0</v>
      </c>
      <c r="T38" s="43">
        <f t="shared" si="13"/>
        <v>300000</v>
      </c>
      <c r="U38" s="43">
        <f t="shared" si="13"/>
        <v>0</v>
      </c>
      <c r="V38" s="43">
        <f t="shared" si="13"/>
        <v>0</v>
      </c>
      <c r="W38" s="43">
        <f t="shared" si="13"/>
        <v>0</v>
      </c>
      <c r="X38" s="43">
        <f t="shared" si="13"/>
        <v>0</v>
      </c>
      <c r="Y38" s="43">
        <f t="shared" si="13"/>
        <v>0</v>
      </c>
      <c r="Z38" s="43">
        <f t="shared" si="13"/>
        <v>300000</v>
      </c>
      <c r="AA38" s="43">
        <f t="shared" si="13"/>
        <v>0</v>
      </c>
      <c r="AB38" s="44">
        <f t="shared" si="13"/>
        <v>0</v>
      </c>
    </row>
    <row r="39" spans="2:28" s="36" customFormat="1" ht="22.9" customHeight="1">
      <c r="B39" s="101" t="s">
        <v>35</v>
      </c>
      <c r="C39" s="102"/>
      <c r="D39" s="37" t="s">
        <v>15</v>
      </c>
      <c r="E39" s="38" t="s">
        <v>26</v>
      </c>
      <c r="F39" s="39" t="s">
        <v>2</v>
      </c>
      <c r="G39" s="40">
        <v>2001</v>
      </c>
      <c r="H39" s="41">
        <v>2</v>
      </c>
      <c r="I39" s="41">
        <v>4</v>
      </c>
      <c r="J39" s="41">
        <v>0</v>
      </c>
      <c r="K39" s="42">
        <v>0</v>
      </c>
      <c r="L39" s="41">
        <v>200</v>
      </c>
      <c r="M39" s="49"/>
      <c r="N39" s="49"/>
      <c r="O39" s="49"/>
      <c r="P39" s="49"/>
      <c r="Q39" s="43">
        <f>Q40</f>
        <v>330000</v>
      </c>
      <c r="R39" s="43"/>
      <c r="S39" s="43">
        <f t="shared" ref="S39:AB39" si="14">S40</f>
        <v>0</v>
      </c>
      <c r="T39" s="43">
        <f t="shared" si="14"/>
        <v>300000</v>
      </c>
      <c r="U39" s="43">
        <f t="shared" si="14"/>
        <v>0</v>
      </c>
      <c r="V39" s="43">
        <f t="shared" si="14"/>
        <v>0</v>
      </c>
      <c r="W39" s="43">
        <f t="shared" si="14"/>
        <v>0</v>
      </c>
      <c r="X39" s="43">
        <f t="shared" si="14"/>
        <v>0</v>
      </c>
      <c r="Y39" s="43">
        <f t="shared" si="14"/>
        <v>0</v>
      </c>
      <c r="Z39" s="43">
        <f t="shared" si="14"/>
        <v>300000</v>
      </c>
      <c r="AA39" s="43">
        <f t="shared" si="14"/>
        <v>0</v>
      </c>
      <c r="AB39" s="44">
        <f t="shared" si="14"/>
        <v>0</v>
      </c>
    </row>
    <row r="40" spans="2:28" s="36" customFormat="1" ht="23.25" customHeight="1">
      <c r="B40" s="101" t="s">
        <v>19</v>
      </c>
      <c r="C40" s="102"/>
      <c r="D40" s="37" t="s">
        <v>15</v>
      </c>
      <c r="E40" s="38" t="s">
        <v>26</v>
      </c>
      <c r="F40" s="39" t="s">
        <v>2</v>
      </c>
      <c r="G40" s="40">
        <v>2001</v>
      </c>
      <c r="H40" s="41">
        <v>2</v>
      </c>
      <c r="I40" s="41">
        <v>4</v>
      </c>
      <c r="J40" s="41">
        <v>0</v>
      </c>
      <c r="K40" s="42">
        <v>0</v>
      </c>
      <c r="L40" s="41" t="s">
        <v>18</v>
      </c>
      <c r="M40" s="97"/>
      <c r="N40" s="97"/>
      <c r="O40" s="97"/>
      <c r="P40" s="97"/>
      <c r="Q40" s="43">
        <v>330000</v>
      </c>
      <c r="R40" s="43"/>
      <c r="S40" s="43">
        <v>0</v>
      </c>
      <c r="T40" s="43">
        <v>300000</v>
      </c>
      <c r="U40" s="98">
        <v>0</v>
      </c>
      <c r="V40" s="99"/>
      <c r="W40" s="99"/>
      <c r="X40" s="99"/>
      <c r="Y40" s="100"/>
      <c r="Z40" s="43">
        <v>300000</v>
      </c>
      <c r="AA40" s="43"/>
      <c r="AB40" s="44">
        <v>0</v>
      </c>
    </row>
    <row r="41" spans="2:28" s="36" customFormat="1" ht="24.75" customHeight="1">
      <c r="B41" s="101" t="s">
        <v>63</v>
      </c>
      <c r="C41" s="102"/>
      <c r="D41" s="37" t="s">
        <v>15</v>
      </c>
      <c r="E41" s="38" t="s">
        <v>26</v>
      </c>
      <c r="F41" s="39" t="s">
        <v>2</v>
      </c>
      <c r="G41" s="40">
        <v>2999</v>
      </c>
      <c r="H41" s="41">
        <v>0</v>
      </c>
      <c r="I41" s="41">
        <v>0</v>
      </c>
      <c r="J41" s="41">
        <v>-1</v>
      </c>
      <c r="K41" s="42">
        <v>0</v>
      </c>
      <c r="L41" s="41" t="s">
        <v>0</v>
      </c>
      <c r="M41" s="97"/>
      <c r="N41" s="97"/>
      <c r="O41" s="97"/>
      <c r="P41" s="97"/>
      <c r="Q41" s="43">
        <f>Q42</f>
        <v>105010.95</v>
      </c>
      <c r="R41" s="43"/>
      <c r="S41" s="43">
        <f t="shared" ref="S41:AB41" si="15">S42</f>
        <v>0</v>
      </c>
      <c r="T41" s="43">
        <f t="shared" si="15"/>
        <v>300000</v>
      </c>
      <c r="U41" s="43">
        <f t="shared" si="15"/>
        <v>0</v>
      </c>
      <c r="V41" s="43">
        <f t="shared" si="15"/>
        <v>0</v>
      </c>
      <c r="W41" s="43">
        <f t="shared" si="15"/>
        <v>0</v>
      </c>
      <c r="X41" s="43">
        <f t="shared" si="15"/>
        <v>0</v>
      </c>
      <c r="Y41" s="43">
        <f t="shared" si="15"/>
        <v>0</v>
      </c>
      <c r="Z41" s="43">
        <f t="shared" si="15"/>
        <v>300000</v>
      </c>
      <c r="AA41" s="43">
        <f t="shared" si="15"/>
        <v>0</v>
      </c>
      <c r="AB41" s="44">
        <f t="shared" si="15"/>
        <v>0</v>
      </c>
    </row>
    <row r="42" spans="2:28" s="36" customFormat="1" ht="24.75" customHeight="1">
      <c r="B42" s="101" t="s">
        <v>35</v>
      </c>
      <c r="C42" s="102"/>
      <c r="D42" s="37" t="s">
        <v>15</v>
      </c>
      <c r="E42" s="38" t="s">
        <v>26</v>
      </c>
      <c r="F42" s="39" t="s">
        <v>2</v>
      </c>
      <c r="G42" s="40">
        <v>2999</v>
      </c>
      <c r="H42" s="41">
        <v>2</v>
      </c>
      <c r="I42" s="41">
        <v>4</v>
      </c>
      <c r="J42" s="41">
        <v>0</v>
      </c>
      <c r="K42" s="42">
        <v>0</v>
      </c>
      <c r="L42" s="41">
        <v>200</v>
      </c>
      <c r="M42" s="49"/>
      <c r="N42" s="49"/>
      <c r="O42" s="49"/>
      <c r="P42" s="49"/>
      <c r="Q42" s="43">
        <f>Q43</f>
        <v>105010.95</v>
      </c>
      <c r="R42" s="43"/>
      <c r="S42" s="43">
        <f t="shared" ref="S42:AB42" si="16">S43</f>
        <v>0</v>
      </c>
      <c r="T42" s="43">
        <f t="shared" si="16"/>
        <v>300000</v>
      </c>
      <c r="U42" s="43">
        <f t="shared" si="16"/>
        <v>0</v>
      </c>
      <c r="V42" s="43">
        <f t="shared" si="16"/>
        <v>0</v>
      </c>
      <c r="W42" s="43">
        <f t="shared" si="16"/>
        <v>0</v>
      </c>
      <c r="X42" s="43">
        <f t="shared" si="16"/>
        <v>0</v>
      </c>
      <c r="Y42" s="43">
        <f t="shared" si="16"/>
        <v>0</v>
      </c>
      <c r="Z42" s="43">
        <f t="shared" si="16"/>
        <v>300000</v>
      </c>
      <c r="AA42" s="43">
        <f t="shared" si="16"/>
        <v>0</v>
      </c>
      <c r="AB42" s="44">
        <f t="shared" si="16"/>
        <v>0</v>
      </c>
    </row>
    <row r="43" spans="2:28" s="36" customFormat="1" ht="24.75" customHeight="1">
      <c r="B43" s="101" t="s">
        <v>19</v>
      </c>
      <c r="C43" s="102"/>
      <c r="D43" s="37" t="s">
        <v>15</v>
      </c>
      <c r="E43" s="38" t="s">
        <v>26</v>
      </c>
      <c r="F43" s="39" t="s">
        <v>2</v>
      </c>
      <c r="G43" s="40">
        <v>2999</v>
      </c>
      <c r="H43" s="41">
        <v>2</v>
      </c>
      <c r="I43" s="41">
        <v>4</v>
      </c>
      <c r="J43" s="41">
        <v>0</v>
      </c>
      <c r="K43" s="42">
        <v>0</v>
      </c>
      <c r="L43" s="41" t="s">
        <v>18</v>
      </c>
      <c r="M43" s="97"/>
      <c r="N43" s="97"/>
      <c r="O43" s="97"/>
      <c r="P43" s="97"/>
      <c r="Q43" s="43">
        <v>105010.95</v>
      </c>
      <c r="R43" s="43"/>
      <c r="S43" s="43">
        <v>0</v>
      </c>
      <c r="T43" s="43">
        <v>300000</v>
      </c>
      <c r="U43" s="98">
        <v>0</v>
      </c>
      <c r="V43" s="99"/>
      <c r="W43" s="99"/>
      <c r="X43" s="99"/>
      <c r="Y43" s="100"/>
      <c r="Z43" s="43">
        <v>300000</v>
      </c>
      <c r="AA43" s="43"/>
      <c r="AB43" s="44">
        <v>0</v>
      </c>
    </row>
    <row r="44" spans="2:28" s="36" customFormat="1" ht="14.25" customHeight="1">
      <c r="B44" s="101" t="s">
        <v>85</v>
      </c>
      <c r="C44" s="102"/>
      <c r="D44" s="37">
        <v>16</v>
      </c>
      <c r="E44" s="38">
        <v>2</v>
      </c>
      <c r="F44" s="39">
        <v>1</v>
      </c>
      <c r="G44" s="40">
        <v>81012</v>
      </c>
      <c r="H44" s="41"/>
      <c r="I44" s="41"/>
      <c r="J44" s="41"/>
      <c r="K44" s="42" t="s">
        <v>27</v>
      </c>
      <c r="L44" s="41"/>
      <c r="M44" s="93"/>
      <c r="N44" s="93"/>
      <c r="O44" s="93"/>
      <c r="P44" s="93"/>
      <c r="Q44" s="43">
        <f>Q45</f>
        <v>900000</v>
      </c>
      <c r="R44" s="43"/>
      <c r="S44" s="43">
        <f>S45</f>
        <v>900000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</row>
    <row r="45" spans="2:28" s="36" customFormat="1" ht="24.75" customHeight="1">
      <c r="B45" s="101" t="s">
        <v>35</v>
      </c>
      <c r="C45" s="102"/>
      <c r="D45" s="37">
        <v>16</v>
      </c>
      <c r="E45" s="38">
        <v>2</v>
      </c>
      <c r="F45" s="39">
        <v>1</v>
      </c>
      <c r="G45" s="40">
        <v>81012</v>
      </c>
      <c r="H45" s="41"/>
      <c r="I45" s="41"/>
      <c r="J45" s="41"/>
      <c r="K45" s="42" t="s">
        <v>27</v>
      </c>
      <c r="L45" s="41">
        <v>200</v>
      </c>
      <c r="M45" s="93"/>
      <c r="N45" s="93"/>
      <c r="O45" s="93"/>
      <c r="P45" s="93"/>
      <c r="Q45" s="43">
        <f>Q46</f>
        <v>900000</v>
      </c>
      <c r="R45" s="43"/>
      <c r="S45" s="43">
        <f>S46</f>
        <v>900000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</row>
    <row r="46" spans="2:28" s="36" customFormat="1" ht="24.75" customHeight="1">
      <c r="B46" s="101" t="s">
        <v>19</v>
      </c>
      <c r="C46" s="102"/>
      <c r="D46" s="37">
        <v>16</v>
      </c>
      <c r="E46" s="38">
        <v>2</v>
      </c>
      <c r="F46" s="39">
        <v>1</v>
      </c>
      <c r="G46" s="40">
        <v>81012</v>
      </c>
      <c r="H46" s="41"/>
      <c r="I46" s="41"/>
      <c r="J46" s="41"/>
      <c r="K46" s="42" t="s">
        <v>27</v>
      </c>
      <c r="L46" s="41">
        <v>240</v>
      </c>
      <c r="M46" s="93"/>
      <c r="N46" s="93"/>
      <c r="O46" s="93"/>
      <c r="P46" s="93"/>
      <c r="Q46" s="43">
        <v>900000</v>
      </c>
      <c r="R46" s="43"/>
      <c r="S46" s="43">
        <v>900000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</row>
    <row r="47" spans="2:28" s="36" customFormat="1" ht="57" customHeight="1">
      <c r="B47" s="101" t="s">
        <v>84</v>
      </c>
      <c r="C47" s="102"/>
      <c r="D47" s="37">
        <v>16</v>
      </c>
      <c r="E47" s="38">
        <v>2</v>
      </c>
      <c r="F47" s="39">
        <v>1</v>
      </c>
      <c r="G47" s="40">
        <v>83020</v>
      </c>
      <c r="H47" s="41"/>
      <c r="I47" s="41"/>
      <c r="J47" s="41"/>
      <c r="K47" s="42" t="s">
        <v>27</v>
      </c>
      <c r="L47" s="41"/>
      <c r="M47" s="90"/>
      <c r="N47" s="90"/>
      <c r="O47" s="90"/>
      <c r="P47" s="90"/>
      <c r="Q47" s="43">
        <v>170000</v>
      </c>
      <c r="R47" s="43"/>
      <c r="S47" s="43">
        <v>170000</v>
      </c>
      <c r="T47" s="43">
        <v>0</v>
      </c>
      <c r="U47" s="91"/>
      <c r="V47" s="92">
        <v>0</v>
      </c>
      <c r="W47" s="92"/>
      <c r="X47" s="92"/>
      <c r="Y47" s="92"/>
      <c r="Z47" s="43">
        <v>0</v>
      </c>
      <c r="AA47" s="43"/>
      <c r="AB47" s="44">
        <v>0</v>
      </c>
    </row>
    <row r="48" spans="2:28" s="36" customFormat="1" ht="23.25" customHeight="1">
      <c r="B48" s="101" t="s">
        <v>35</v>
      </c>
      <c r="C48" s="102"/>
      <c r="D48" s="37">
        <v>16</v>
      </c>
      <c r="E48" s="38">
        <v>2</v>
      </c>
      <c r="F48" s="39">
        <v>1</v>
      </c>
      <c r="G48" s="40">
        <v>83020</v>
      </c>
      <c r="H48" s="41"/>
      <c r="I48" s="41"/>
      <c r="J48" s="41"/>
      <c r="K48" s="42" t="s">
        <v>27</v>
      </c>
      <c r="L48" s="41">
        <v>200</v>
      </c>
      <c r="M48" s="90"/>
      <c r="N48" s="90"/>
      <c r="O48" s="90"/>
      <c r="P48" s="90"/>
      <c r="Q48" s="43">
        <v>170000</v>
      </c>
      <c r="R48" s="43"/>
      <c r="S48" s="43">
        <v>170000</v>
      </c>
      <c r="T48" s="43">
        <v>0</v>
      </c>
      <c r="U48" s="91"/>
      <c r="V48" s="92">
        <v>0</v>
      </c>
      <c r="W48" s="92"/>
      <c r="X48" s="92"/>
      <c r="Y48" s="92"/>
      <c r="Z48" s="43">
        <v>0</v>
      </c>
      <c r="AA48" s="43"/>
      <c r="AB48" s="44">
        <v>0</v>
      </c>
    </row>
    <row r="49" spans="2:28" s="36" customFormat="1" ht="24.75" customHeight="1">
      <c r="B49" s="101" t="s">
        <v>19</v>
      </c>
      <c r="C49" s="102"/>
      <c r="D49" s="37">
        <v>16</v>
      </c>
      <c r="E49" s="38">
        <v>2</v>
      </c>
      <c r="F49" s="39">
        <v>1</v>
      </c>
      <c r="G49" s="40">
        <v>83020</v>
      </c>
      <c r="H49" s="41"/>
      <c r="I49" s="41"/>
      <c r="J49" s="41"/>
      <c r="K49" s="42" t="s">
        <v>27</v>
      </c>
      <c r="L49" s="41">
        <v>240</v>
      </c>
      <c r="M49" s="90"/>
      <c r="N49" s="90"/>
      <c r="O49" s="90"/>
      <c r="P49" s="90"/>
      <c r="Q49" s="43">
        <v>170000</v>
      </c>
      <c r="R49" s="43"/>
      <c r="S49" s="43">
        <v>170000</v>
      </c>
      <c r="T49" s="43">
        <v>0</v>
      </c>
      <c r="U49" s="91"/>
      <c r="V49" s="92">
        <v>0</v>
      </c>
      <c r="W49" s="92"/>
      <c r="X49" s="92"/>
      <c r="Y49" s="92"/>
      <c r="Z49" s="43">
        <v>0</v>
      </c>
      <c r="AA49" s="43"/>
      <c r="AB49" s="44">
        <v>0</v>
      </c>
    </row>
    <row r="50" spans="2:28" s="36" customFormat="1" ht="57" customHeight="1">
      <c r="B50" s="101" t="s">
        <v>86</v>
      </c>
      <c r="C50" s="102"/>
      <c r="D50" s="37">
        <v>16</v>
      </c>
      <c r="E50" s="38">
        <v>2</v>
      </c>
      <c r="F50" s="39">
        <v>1</v>
      </c>
      <c r="G50" s="40">
        <v>83040</v>
      </c>
      <c r="H50" s="41"/>
      <c r="I50" s="41"/>
      <c r="J50" s="41"/>
      <c r="K50" s="42" t="s">
        <v>27</v>
      </c>
      <c r="L50" s="41"/>
      <c r="M50" s="94"/>
      <c r="N50" s="94"/>
      <c r="O50" s="94"/>
      <c r="P50" s="94"/>
      <c r="Q50" s="43">
        <v>1524861.24</v>
      </c>
      <c r="R50" s="43"/>
      <c r="S50" s="43">
        <v>1524861.24</v>
      </c>
      <c r="T50" s="43">
        <v>0</v>
      </c>
      <c r="U50" s="95"/>
      <c r="V50" s="96">
        <v>0</v>
      </c>
      <c r="W50" s="96"/>
      <c r="X50" s="96"/>
      <c r="Y50" s="96"/>
      <c r="Z50" s="43">
        <v>0</v>
      </c>
      <c r="AA50" s="43"/>
      <c r="AB50" s="44">
        <v>0</v>
      </c>
    </row>
    <row r="51" spans="2:28" s="36" customFormat="1" ht="24.75" customHeight="1">
      <c r="B51" s="101" t="s">
        <v>35</v>
      </c>
      <c r="C51" s="102"/>
      <c r="D51" s="37">
        <v>16</v>
      </c>
      <c r="E51" s="38">
        <v>2</v>
      </c>
      <c r="F51" s="39">
        <v>1</v>
      </c>
      <c r="G51" s="40">
        <v>83040</v>
      </c>
      <c r="H51" s="41"/>
      <c r="I51" s="41"/>
      <c r="J51" s="41"/>
      <c r="K51" s="42" t="s">
        <v>27</v>
      </c>
      <c r="L51" s="41">
        <v>200</v>
      </c>
      <c r="M51" s="94"/>
      <c r="N51" s="94"/>
      <c r="O51" s="94"/>
      <c r="P51" s="94"/>
      <c r="Q51" s="43">
        <v>1524861.24</v>
      </c>
      <c r="R51" s="43"/>
      <c r="S51" s="43">
        <v>1524861.24</v>
      </c>
      <c r="T51" s="43">
        <v>0</v>
      </c>
      <c r="U51" s="95"/>
      <c r="V51" s="96">
        <v>0</v>
      </c>
      <c r="W51" s="96"/>
      <c r="X51" s="96"/>
      <c r="Y51" s="96"/>
      <c r="Z51" s="43">
        <v>0</v>
      </c>
      <c r="AA51" s="43"/>
      <c r="AB51" s="44">
        <v>0</v>
      </c>
    </row>
    <row r="52" spans="2:28" s="36" customFormat="1" ht="24.75" customHeight="1">
      <c r="B52" s="101" t="s">
        <v>19</v>
      </c>
      <c r="C52" s="102"/>
      <c r="D52" s="37">
        <v>16</v>
      </c>
      <c r="E52" s="38">
        <v>2</v>
      </c>
      <c r="F52" s="39">
        <v>1</v>
      </c>
      <c r="G52" s="40">
        <v>83040</v>
      </c>
      <c r="H52" s="41"/>
      <c r="I52" s="41"/>
      <c r="J52" s="41"/>
      <c r="K52" s="42" t="s">
        <v>27</v>
      </c>
      <c r="L52" s="41">
        <v>240</v>
      </c>
      <c r="M52" s="94"/>
      <c r="N52" s="94"/>
      <c r="O52" s="94"/>
      <c r="P52" s="94"/>
      <c r="Q52" s="43">
        <v>1524861.24</v>
      </c>
      <c r="R52" s="43"/>
      <c r="S52" s="43">
        <v>1524861.24</v>
      </c>
      <c r="T52" s="43">
        <v>0</v>
      </c>
      <c r="U52" s="95"/>
      <c r="V52" s="96">
        <v>0</v>
      </c>
      <c r="W52" s="96"/>
      <c r="X52" s="96"/>
      <c r="Y52" s="96"/>
      <c r="Z52" s="43">
        <v>0</v>
      </c>
      <c r="AA52" s="43"/>
      <c r="AB52" s="44">
        <v>0</v>
      </c>
    </row>
    <row r="53" spans="2:28" s="36" customFormat="1" ht="24" customHeight="1">
      <c r="B53" s="101" t="s">
        <v>47</v>
      </c>
      <c r="C53" s="102"/>
      <c r="D53" s="37" t="s">
        <v>15</v>
      </c>
      <c r="E53" s="38" t="s">
        <v>26</v>
      </c>
      <c r="F53" s="39" t="s">
        <v>25</v>
      </c>
      <c r="G53" s="40">
        <v>0</v>
      </c>
      <c r="H53" s="41">
        <v>0</v>
      </c>
      <c r="I53" s="41">
        <v>0</v>
      </c>
      <c r="J53" s="41">
        <v>-1</v>
      </c>
      <c r="K53" s="42">
        <v>0</v>
      </c>
      <c r="L53" s="41" t="s">
        <v>0</v>
      </c>
      <c r="M53" s="97"/>
      <c r="N53" s="97"/>
      <c r="O53" s="97"/>
      <c r="P53" s="97"/>
      <c r="Q53" s="43">
        <f>Q54</f>
        <v>50000</v>
      </c>
      <c r="R53" s="43"/>
      <c r="S53" s="43">
        <f t="shared" ref="S53:AB53" si="17">S54</f>
        <v>0</v>
      </c>
      <c r="T53" s="43">
        <f t="shared" si="17"/>
        <v>50000</v>
      </c>
      <c r="U53" s="43">
        <f t="shared" si="17"/>
        <v>0</v>
      </c>
      <c r="V53" s="43">
        <f t="shared" si="17"/>
        <v>0</v>
      </c>
      <c r="W53" s="43">
        <f t="shared" si="17"/>
        <v>0</v>
      </c>
      <c r="X53" s="43">
        <f t="shared" si="17"/>
        <v>0</v>
      </c>
      <c r="Y53" s="43">
        <f t="shared" si="17"/>
        <v>0</v>
      </c>
      <c r="Z53" s="43">
        <f t="shared" si="17"/>
        <v>50000</v>
      </c>
      <c r="AA53" s="43">
        <f t="shared" si="17"/>
        <v>0</v>
      </c>
      <c r="AB53" s="44">
        <f t="shared" si="17"/>
        <v>0</v>
      </c>
    </row>
    <row r="54" spans="2:28" s="36" customFormat="1" ht="12.6" customHeight="1">
      <c r="B54" s="101" t="s">
        <v>48</v>
      </c>
      <c r="C54" s="102"/>
      <c r="D54" s="37" t="s">
        <v>15</v>
      </c>
      <c r="E54" s="38" t="s">
        <v>26</v>
      </c>
      <c r="F54" s="39" t="s">
        <v>25</v>
      </c>
      <c r="G54" s="40">
        <v>2999</v>
      </c>
      <c r="H54" s="41">
        <v>0</v>
      </c>
      <c r="I54" s="41">
        <v>0</v>
      </c>
      <c r="J54" s="41">
        <v>-1</v>
      </c>
      <c r="K54" s="42">
        <v>0</v>
      </c>
      <c r="L54" s="41" t="s">
        <v>0</v>
      </c>
      <c r="M54" s="97"/>
      <c r="N54" s="97"/>
      <c r="O54" s="97"/>
      <c r="P54" s="97"/>
      <c r="Q54" s="43">
        <f>Q55</f>
        <v>50000</v>
      </c>
      <c r="R54" s="43"/>
      <c r="S54" s="43">
        <f t="shared" ref="S54:AB54" si="18">S55</f>
        <v>0</v>
      </c>
      <c r="T54" s="43">
        <f t="shared" si="18"/>
        <v>50000</v>
      </c>
      <c r="U54" s="43">
        <f t="shared" si="18"/>
        <v>0</v>
      </c>
      <c r="V54" s="43">
        <f t="shared" si="18"/>
        <v>0</v>
      </c>
      <c r="W54" s="43">
        <f t="shared" si="18"/>
        <v>0</v>
      </c>
      <c r="X54" s="43">
        <f t="shared" si="18"/>
        <v>0</v>
      </c>
      <c r="Y54" s="43">
        <f t="shared" si="18"/>
        <v>0</v>
      </c>
      <c r="Z54" s="43">
        <f t="shared" si="18"/>
        <v>50000</v>
      </c>
      <c r="AA54" s="43">
        <f t="shared" si="18"/>
        <v>0</v>
      </c>
      <c r="AB54" s="44">
        <f t="shared" si="18"/>
        <v>0</v>
      </c>
    </row>
    <row r="55" spans="2:28" s="36" customFormat="1" ht="23.25" customHeight="1">
      <c r="B55" s="101" t="s">
        <v>35</v>
      </c>
      <c r="C55" s="102"/>
      <c r="D55" s="37" t="s">
        <v>15</v>
      </c>
      <c r="E55" s="38" t="s">
        <v>26</v>
      </c>
      <c r="F55" s="39" t="s">
        <v>25</v>
      </c>
      <c r="G55" s="40">
        <v>2999</v>
      </c>
      <c r="H55" s="41">
        <v>2</v>
      </c>
      <c r="I55" s="41">
        <v>4</v>
      </c>
      <c r="J55" s="41">
        <v>0</v>
      </c>
      <c r="K55" s="42">
        <v>0</v>
      </c>
      <c r="L55" s="41">
        <v>200</v>
      </c>
      <c r="M55" s="49"/>
      <c r="N55" s="49"/>
      <c r="O55" s="49"/>
      <c r="P55" s="49"/>
      <c r="Q55" s="43">
        <f>Q56</f>
        <v>50000</v>
      </c>
      <c r="R55" s="43"/>
      <c r="S55" s="43">
        <f t="shared" ref="S55:AB55" si="19">S56</f>
        <v>0</v>
      </c>
      <c r="T55" s="43">
        <f t="shared" si="19"/>
        <v>50000</v>
      </c>
      <c r="U55" s="43">
        <f t="shared" si="19"/>
        <v>0</v>
      </c>
      <c r="V55" s="43">
        <f t="shared" si="19"/>
        <v>0</v>
      </c>
      <c r="W55" s="43">
        <f t="shared" si="19"/>
        <v>0</v>
      </c>
      <c r="X55" s="43">
        <f t="shared" si="19"/>
        <v>0</v>
      </c>
      <c r="Y55" s="43">
        <f t="shared" si="19"/>
        <v>0</v>
      </c>
      <c r="Z55" s="43">
        <f t="shared" si="19"/>
        <v>50000</v>
      </c>
      <c r="AA55" s="43">
        <f t="shared" si="19"/>
        <v>0</v>
      </c>
      <c r="AB55" s="44">
        <f t="shared" si="19"/>
        <v>0</v>
      </c>
    </row>
    <row r="56" spans="2:28" s="36" customFormat="1" ht="24" customHeight="1">
      <c r="B56" s="101" t="s">
        <v>19</v>
      </c>
      <c r="C56" s="102"/>
      <c r="D56" s="37" t="s">
        <v>15</v>
      </c>
      <c r="E56" s="38" t="s">
        <v>26</v>
      </c>
      <c r="F56" s="39" t="s">
        <v>25</v>
      </c>
      <c r="G56" s="40">
        <v>2999</v>
      </c>
      <c r="H56" s="41">
        <v>2</v>
      </c>
      <c r="I56" s="41">
        <v>4</v>
      </c>
      <c r="J56" s="41">
        <v>0</v>
      </c>
      <c r="K56" s="42">
        <v>0</v>
      </c>
      <c r="L56" s="41" t="s">
        <v>18</v>
      </c>
      <c r="M56" s="97"/>
      <c r="N56" s="97"/>
      <c r="O56" s="97"/>
      <c r="P56" s="97"/>
      <c r="Q56" s="43">
        <v>50000</v>
      </c>
      <c r="R56" s="43"/>
      <c r="S56" s="43">
        <v>0</v>
      </c>
      <c r="T56" s="43">
        <v>50000</v>
      </c>
      <c r="U56" s="98">
        <v>0</v>
      </c>
      <c r="V56" s="99"/>
      <c r="W56" s="99"/>
      <c r="X56" s="99"/>
      <c r="Y56" s="100"/>
      <c r="Z56" s="43">
        <v>50000</v>
      </c>
      <c r="AA56" s="43"/>
      <c r="AB56" s="44">
        <v>0</v>
      </c>
    </row>
    <row r="57" spans="2:28" s="36" customFormat="1" ht="21" customHeight="1">
      <c r="B57" s="101" t="s">
        <v>49</v>
      </c>
      <c r="C57" s="102"/>
      <c r="D57" s="37" t="s">
        <v>15</v>
      </c>
      <c r="E57" s="38" t="s">
        <v>26</v>
      </c>
      <c r="F57" s="39">
        <v>4</v>
      </c>
      <c r="G57" s="40">
        <v>0</v>
      </c>
      <c r="H57" s="41">
        <v>0</v>
      </c>
      <c r="I57" s="41">
        <v>0</v>
      </c>
      <c r="J57" s="41">
        <v>-1</v>
      </c>
      <c r="K57" s="42">
        <v>0</v>
      </c>
      <c r="L57" s="41"/>
      <c r="M57" s="49"/>
      <c r="N57" s="49"/>
      <c r="O57" s="49"/>
      <c r="P57" s="49"/>
      <c r="Q57" s="43">
        <f>Q58</f>
        <v>0</v>
      </c>
      <c r="R57" s="43"/>
      <c r="S57" s="43">
        <f t="shared" ref="S57:AB57" si="20">S58</f>
        <v>0</v>
      </c>
      <c r="T57" s="43">
        <f t="shared" si="20"/>
        <v>100000</v>
      </c>
      <c r="U57" s="43">
        <f t="shared" si="20"/>
        <v>0</v>
      </c>
      <c r="V57" s="43">
        <f t="shared" si="20"/>
        <v>0</v>
      </c>
      <c r="W57" s="43">
        <f t="shared" si="20"/>
        <v>0</v>
      </c>
      <c r="X57" s="43">
        <f t="shared" si="20"/>
        <v>0</v>
      </c>
      <c r="Y57" s="43">
        <f t="shared" si="20"/>
        <v>0</v>
      </c>
      <c r="Z57" s="43">
        <f t="shared" si="20"/>
        <v>100000</v>
      </c>
      <c r="AA57" s="43">
        <f t="shared" si="20"/>
        <v>0</v>
      </c>
      <c r="AB57" s="44">
        <f t="shared" si="20"/>
        <v>0</v>
      </c>
    </row>
    <row r="58" spans="2:28" s="36" customFormat="1" ht="34.5" customHeight="1">
      <c r="B58" s="101" t="s">
        <v>50</v>
      </c>
      <c r="C58" s="102"/>
      <c r="D58" s="37" t="s">
        <v>15</v>
      </c>
      <c r="E58" s="38" t="s">
        <v>26</v>
      </c>
      <c r="F58" s="39">
        <v>4</v>
      </c>
      <c r="G58" s="40">
        <v>2999</v>
      </c>
      <c r="H58" s="41">
        <v>0</v>
      </c>
      <c r="I58" s="41">
        <v>0</v>
      </c>
      <c r="J58" s="41">
        <v>-1</v>
      </c>
      <c r="K58" s="42">
        <v>0</v>
      </c>
      <c r="L58" s="41"/>
      <c r="M58" s="49"/>
      <c r="N58" s="49"/>
      <c r="O58" s="49"/>
      <c r="P58" s="49"/>
      <c r="Q58" s="43">
        <f>Q59</f>
        <v>0</v>
      </c>
      <c r="R58" s="43"/>
      <c r="S58" s="43">
        <f t="shared" ref="S58:AB58" si="21">S59</f>
        <v>0</v>
      </c>
      <c r="T58" s="43">
        <f t="shared" si="21"/>
        <v>100000</v>
      </c>
      <c r="U58" s="43">
        <f t="shared" si="21"/>
        <v>0</v>
      </c>
      <c r="V58" s="43">
        <f t="shared" si="21"/>
        <v>0</v>
      </c>
      <c r="W58" s="43">
        <f t="shared" si="21"/>
        <v>0</v>
      </c>
      <c r="X58" s="43">
        <f t="shared" si="21"/>
        <v>0</v>
      </c>
      <c r="Y58" s="43">
        <f t="shared" si="21"/>
        <v>0</v>
      </c>
      <c r="Z58" s="43">
        <f t="shared" si="21"/>
        <v>100000</v>
      </c>
      <c r="AA58" s="43">
        <f t="shared" si="21"/>
        <v>0</v>
      </c>
      <c r="AB58" s="44">
        <f t="shared" si="21"/>
        <v>0</v>
      </c>
    </row>
    <row r="59" spans="2:28" s="36" customFormat="1" ht="24" customHeight="1">
      <c r="B59" s="101" t="s">
        <v>35</v>
      </c>
      <c r="C59" s="102"/>
      <c r="D59" s="37" t="s">
        <v>15</v>
      </c>
      <c r="E59" s="38" t="s">
        <v>26</v>
      </c>
      <c r="F59" s="39">
        <v>4</v>
      </c>
      <c r="G59" s="40">
        <v>2999</v>
      </c>
      <c r="H59" s="41">
        <v>0</v>
      </c>
      <c r="I59" s="41">
        <v>0</v>
      </c>
      <c r="J59" s="41">
        <v>-1</v>
      </c>
      <c r="K59" s="42">
        <v>0</v>
      </c>
      <c r="L59" s="41">
        <v>200</v>
      </c>
      <c r="M59" s="49"/>
      <c r="N59" s="49"/>
      <c r="O59" s="49"/>
      <c r="P59" s="49"/>
      <c r="Q59" s="43">
        <f>Q60</f>
        <v>0</v>
      </c>
      <c r="R59" s="43"/>
      <c r="S59" s="43">
        <f t="shared" ref="S59:AB59" si="22">S60</f>
        <v>0</v>
      </c>
      <c r="T59" s="43">
        <f t="shared" si="22"/>
        <v>100000</v>
      </c>
      <c r="U59" s="43">
        <f t="shared" si="22"/>
        <v>0</v>
      </c>
      <c r="V59" s="43">
        <f t="shared" si="22"/>
        <v>0</v>
      </c>
      <c r="W59" s="43">
        <f t="shared" si="22"/>
        <v>0</v>
      </c>
      <c r="X59" s="43">
        <f t="shared" si="22"/>
        <v>0</v>
      </c>
      <c r="Y59" s="43">
        <f t="shared" si="22"/>
        <v>0</v>
      </c>
      <c r="Z59" s="43">
        <f t="shared" si="22"/>
        <v>100000</v>
      </c>
      <c r="AA59" s="43">
        <f t="shared" si="22"/>
        <v>0</v>
      </c>
      <c r="AB59" s="44">
        <f t="shared" si="22"/>
        <v>0</v>
      </c>
    </row>
    <row r="60" spans="2:28" s="36" customFormat="1" ht="23.25" customHeight="1">
      <c r="B60" s="101" t="s">
        <v>19</v>
      </c>
      <c r="C60" s="102"/>
      <c r="D60" s="37" t="s">
        <v>15</v>
      </c>
      <c r="E60" s="38" t="s">
        <v>26</v>
      </c>
      <c r="F60" s="39">
        <v>4</v>
      </c>
      <c r="G60" s="40">
        <v>2999</v>
      </c>
      <c r="H60" s="41">
        <v>0</v>
      </c>
      <c r="I60" s="41">
        <v>0</v>
      </c>
      <c r="J60" s="41">
        <v>-1</v>
      </c>
      <c r="K60" s="42">
        <v>0</v>
      </c>
      <c r="L60" s="41">
        <v>240</v>
      </c>
      <c r="M60" s="49"/>
      <c r="N60" s="49"/>
      <c r="O60" s="49"/>
      <c r="P60" s="49"/>
      <c r="Q60" s="43">
        <v>0</v>
      </c>
      <c r="R60" s="43"/>
      <c r="S60" s="43">
        <v>0</v>
      </c>
      <c r="T60" s="43">
        <v>100000</v>
      </c>
      <c r="U60" s="50"/>
      <c r="V60" s="50">
        <v>0</v>
      </c>
      <c r="W60" s="50"/>
      <c r="X60" s="50"/>
      <c r="Y60" s="51"/>
      <c r="Z60" s="43">
        <v>100000</v>
      </c>
      <c r="AA60" s="43"/>
      <c r="AB60" s="44">
        <v>0</v>
      </c>
    </row>
    <row r="61" spans="2:28" s="36" customFormat="1" ht="44.25" customHeight="1">
      <c r="B61" s="101" t="s">
        <v>64</v>
      </c>
      <c r="C61" s="102"/>
      <c r="D61" s="37" t="s">
        <v>15</v>
      </c>
      <c r="E61" s="38" t="s">
        <v>24</v>
      </c>
      <c r="F61" s="39" t="s">
        <v>23</v>
      </c>
      <c r="G61" s="40">
        <v>0</v>
      </c>
      <c r="H61" s="41">
        <v>0</v>
      </c>
      <c r="I61" s="41">
        <v>0</v>
      </c>
      <c r="J61" s="41">
        <v>-1</v>
      </c>
      <c r="K61" s="42">
        <v>0</v>
      </c>
      <c r="L61" s="41" t="s">
        <v>0</v>
      </c>
      <c r="M61" s="97"/>
      <c r="N61" s="97"/>
      <c r="O61" s="97"/>
      <c r="P61" s="97"/>
      <c r="Q61" s="43">
        <f>Q62</f>
        <v>949270.45</v>
      </c>
      <c r="R61" s="43"/>
      <c r="S61" s="43">
        <f t="shared" ref="S61:AB61" si="23">S62</f>
        <v>0</v>
      </c>
      <c r="T61" s="43">
        <f t="shared" si="23"/>
        <v>780070</v>
      </c>
      <c r="U61" s="43">
        <f t="shared" si="23"/>
        <v>0</v>
      </c>
      <c r="V61" s="43">
        <f t="shared" si="23"/>
        <v>0</v>
      </c>
      <c r="W61" s="43">
        <f t="shared" si="23"/>
        <v>0</v>
      </c>
      <c r="X61" s="43">
        <f t="shared" si="23"/>
        <v>0</v>
      </c>
      <c r="Y61" s="43">
        <f t="shared" si="23"/>
        <v>0</v>
      </c>
      <c r="Z61" s="43">
        <f t="shared" si="23"/>
        <v>809430</v>
      </c>
      <c r="AA61" s="43">
        <f t="shared" si="23"/>
        <v>0</v>
      </c>
      <c r="AB61" s="44">
        <f t="shared" si="23"/>
        <v>0</v>
      </c>
    </row>
    <row r="62" spans="2:28" s="36" customFormat="1" ht="33.75" customHeight="1">
      <c r="B62" s="101" t="s">
        <v>65</v>
      </c>
      <c r="C62" s="102"/>
      <c r="D62" s="37" t="s">
        <v>15</v>
      </c>
      <c r="E62" s="38" t="s">
        <v>24</v>
      </c>
      <c r="F62" s="39" t="s">
        <v>2</v>
      </c>
      <c r="G62" s="40">
        <v>0</v>
      </c>
      <c r="H62" s="41">
        <v>0</v>
      </c>
      <c r="I62" s="41">
        <v>0</v>
      </c>
      <c r="J62" s="41">
        <v>-1</v>
      </c>
      <c r="K62" s="42">
        <v>0</v>
      </c>
      <c r="L62" s="41" t="s">
        <v>0</v>
      </c>
      <c r="M62" s="97"/>
      <c r="N62" s="97"/>
      <c r="O62" s="97"/>
      <c r="P62" s="97"/>
      <c r="Q62" s="43">
        <f>Q63</f>
        <v>949270.45</v>
      </c>
      <c r="R62" s="43"/>
      <c r="S62" s="43">
        <f t="shared" ref="S62:AA64" si="24">S63</f>
        <v>0</v>
      </c>
      <c r="T62" s="43">
        <f t="shared" si="24"/>
        <v>780070</v>
      </c>
      <c r="U62" s="43">
        <f t="shared" si="24"/>
        <v>0</v>
      </c>
      <c r="V62" s="43">
        <f t="shared" si="24"/>
        <v>0</v>
      </c>
      <c r="W62" s="43">
        <f t="shared" si="24"/>
        <v>0</v>
      </c>
      <c r="X62" s="43">
        <f t="shared" si="24"/>
        <v>0</v>
      </c>
      <c r="Y62" s="43">
        <f t="shared" si="24"/>
        <v>0</v>
      </c>
      <c r="Z62" s="43">
        <f t="shared" si="24"/>
        <v>809430</v>
      </c>
      <c r="AA62" s="43">
        <f t="shared" si="24"/>
        <v>0</v>
      </c>
      <c r="AB62" s="44">
        <f t="shared" ref="AB62:AB64" si="25">AB63</f>
        <v>0</v>
      </c>
    </row>
    <row r="63" spans="2:28" s="36" customFormat="1" ht="12.75" customHeight="1">
      <c r="B63" s="101" t="s">
        <v>66</v>
      </c>
      <c r="C63" s="102"/>
      <c r="D63" s="37" t="s">
        <v>15</v>
      </c>
      <c r="E63" s="38" t="s">
        <v>24</v>
      </c>
      <c r="F63" s="39" t="s">
        <v>2</v>
      </c>
      <c r="G63" s="40">
        <v>2001</v>
      </c>
      <c r="H63" s="41">
        <v>0</v>
      </c>
      <c r="I63" s="41">
        <v>0</v>
      </c>
      <c r="J63" s="41">
        <v>-1</v>
      </c>
      <c r="K63" s="42">
        <v>0</v>
      </c>
      <c r="L63" s="41" t="s">
        <v>0</v>
      </c>
      <c r="M63" s="97"/>
      <c r="N63" s="97"/>
      <c r="O63" s="97"/>
      <c r="P63" s="97"/>
      <c r="Q63" s="43">
        <f>Q64</f>
        <v>949270.45</v>
      </c>
      <c r="R63" s="43"/>
      <c r="S63" s="43">
        <f t="shared" si="24"/>
        <v>0</v>
      </c>
      <c r="T63" s="43">
        <f t="shared" si="24"/>
        <v>780070</v>
      </c>
      <c r="U63" s="43">
        <f t="shared" si="24"/>
        <v>0</v>
      </c>
      <c r="V63" s="43">
        <f t="shared" si="24"/>
        <v>0</v>
      </c>
      <c r="W63" s="43">
        <f t="shared" si="24"/>
        <v>0</v>
      </c>
      <c r="X63" s="43">
        <f t="shared" si="24"/>
        <v>0</v>
      </c>
      <c r="Y63" s="43">
        <f t="shared" si="24"/>
        <v>0</v>
      </c>
      <c r="Z63" s="43">
        <f t="shared" si="24"/>
        <v>809430</v>
      </c>
      <c r="AA63" s="43">
        <f t="shared" si="24"/>
        <v>0</v>
      </c>
      <c r="AB63" s="44">
        <f t="shared" si="25"/>
        <v>0</v>
      </c>
    </row>
    <row r="64" spans="2:28" s="36" customFormat="1" ht="24.75" customHeight="1">
      <c r="B64" s="101" t="s">
        <v>35</v>
      </c>
      <c r="C64" s="102"/>
      <c r="D64" s="37" t="s">
        <v>15</v>
      </c>
      <c r="E64" s="38" t="s">
        <v>24</v>
      </c>
      <c r="F64" s="39" t="s">
        <v>2</v>
      </c>
      <c r="G64" s="40">
        <v>2001</v>
      </c>
      <c r="H64" s="41">
        <v>2</v>
      </c>
      <c r="I64" s="41">
        <v>4</v>
      </c>
      <c r="J64" s="41">
        <v>0</v>
      </c>
      <c r="K64" s="42">
        <v>0</v>
      </c>
      <c r="L64" s="41">
        <v>200</v>
      </c>
      <c r="M64" s="49"/>
      <c r="N64" s="49"/>
      <c r="O64" s="49"/>
      <c r="P64" s="49"/>
      <c r="Q64" s="43">
        <f>Q65</f>
        <v>949270.45</v>
      </c>
      <c r="R64" s="43"/>
      <c r="S64" s="43">
        <f t="shared" si="24"/>
        <v>0</v>
      </c>
      <c r="T64" s="43">
        <f t="shared" si="24"/>
        <v>780070</v>
      </c>
      <c r="U64" s="43">
        <f t="shared" si="24"/>
        <v>0</v>
      </c>
      <c r="V64" s="43">
        <f t="shared" si="24"/>
        <v>0</v>
      </c>
      <c r="W64" s="43">
        <f t="shared" si="24"/>
        <v>0</v>
      </c>
      <c r="X64" s="43">
        <f t="shared" si="24"/>
        <v>0</v>
      </c>
      <c r="Y64" s="43">
        <f t="shared" si="24"/>
        <v>0</v>
      </c>
      <c r="Z64" s="43">
        <f t="shared" si="24"/>
        <v>809430</v>
      </c>
      <c r="AA64" s="43">
        <f t="shared" si="24"/>
        <v>0</v>
      </c>
      <c r="AB64" s="44">
        <f t="shared" si="25"/>
        <v>0</v>
      </c>
    </row>
    <row r="65" spans="2:28" s="36" customFormat="1" ht="22.9" customHeight="1">
      <c r="B65" s="101" t="s">
        <v>19</v>
      </c>
      <c r="C65" s="102"/>
      <c r="D65" s="37" t="s">
        <v>15</v>
      </c>
      <c r="E65" s="38" t="s">
        <v>24</v>
      </c>
      <c r="F65" s="39" t="s">
        <v>2</v>
      </c>
      <c r="G65" s="40">
        <v>2001</v>
      </c>
      <c r="H65" s="41">
        <v>2</v>
      </c>
      <c r="I65" s="41">
        <v>4</v>
      </c>
      <c r="J65" s="41">
        <v>0</v>
      </c>
      <c r="K65" s="42">
        <v>0</v>
      </c>
      <c r="L65" s="41" t="s">
        <v>18</v>
      </c>
      <c r="M65" s="97"/>
      <c r="N65" s="97"/>
      <c r="O65" s="97"/>
      <c r="P65" s="97"/>
      <c r="Q65" s="43">
        <v>949270.45</v>
      </c>
      <c r="R65" s="43"/>
      <c r="S65" s="43">
        <v>0</v>
      </c>
      <c r="T65" s="43">
        <v>780070</v>
      </c>
      <c r="U65" s="98">
        <v>0</v>
      </c>
      <c r="V65" s="99"/>
      <c r="W65" s="99"/>
      <c r="X65" s="99"/>
      <c r="Y65" s="100"/>
      <c r="Z65" s="43">
        <v>809430</v>
      </c>
      <c r="AA65" s="43"/>
      <c r="AB65" s="44">
        <v>0</v>
      </c>
    </row>
    <row r="66" spans="2:28" s="36" customFormat="1" ht="33.75" customHeight="1">
      <c r="B66" s="101" t="s">
        <v>67</v>
      </c>
      <c r="C66" s="102"/>
      <c r="D66" s="37" t="s">
        <v>15</v>
      </c>
      <c r="E66" s="38" t="s">
        <v>14</v>
      </c>
      <c r="F66" s="39" t="s">
        <v>23</v>
      </c>
      <c r="G66" s="40">
        <v>0</v>
      </c>
      <c r="H66" s="41">
        <v>0</v>
      </c>
      <c r="I66" s="41">
        <v>0</v>
      </c>
      <c r="J66" s="41">
        <v>-1</v>
      </c>
      <c r="K66" s="42">
        <v>0</v>
      </c>
      <c r="L66" s="41" t="s">
        <v>0</v>
      </c>
      <c r="M66" s="97"/>
      <c r="N66" s="97"/>
      <c r="O66" s="97"/>
      <c r="P66" s="97"/>
      <c r="Q66" s="43">
        <f>Q67+Q77+Q86</f>
        <v>3316491.15</v>
      </c>
      <c r="R66" s="43"/>
      <c r="S66" s="43">
        <f t="shared" ref="S66:AB66" si="26">S67+S77+S86</f>
        <v>205000</v>
      </c>
      <c r="T66" s="43">
        <f t="shared" si="26"/>
        <v>1815801.22</v>
      </c>
      <c r="U66" s="43" t="e">
        <f t="shared" si="26"/>
        <v>#REF!</v>
      </c>
      <c r="V66" s="43">
        <f t="shared" si="26"/>
        <v>0</v>
      </c>
      <c r="W66" s="43" t="e">
        <f t="shared" si="26"/>
        <v>#REF!</v>
      </c>
      <c r="X66" s="43" t="e">
        <f t="shared" si="26"/>
        <v>#REF!</v>
      </c>
      <c r="Y66" s="43" t="e">
        <f t="shared" si="26"/>
        <v>#REF!</v>
      </c>
      <c r="Z66" s="43">
        <f t="shared" si="26"/>
        <v>1670705.23</v>
      </c>
      <c r="AA66" s="43" t="e">
        <f t="shared" si="26"/>
        <v>#REF!</v>
      </c>
      <c r="AB66" s="44">
        <f t="shared" si="26"/>
        <v>0</v>
      </c>
    </row>
    <row r="67" spans="2:28" s="36" customFormat="1" ht="13.5" customHeight="1">
      <c r="B67" s="101" t="s">
        <v>68</v>
      </c>
      <c r="C67" s="102"/>
      <c r="D67" s="37" t="s">
        <v>15</v>
      </c>
      <c r="E67" s="38" t="s">
        <v>14</v>
      </c>
      <c r="F67" s="39" t="s">
        <v>2</v>
      </c>
      <c r="G67" s="40">
        <v>0</v>
      </c>
      <c r="H67" s="41">
        <v>0</v>
      </c>
      <c r="I67" s="41">
        <v>0</v>
      </c>
      <c r="J67" s="41">
        <v>-1</v>
      </c>
      <c r="K67" s="42">
        <v>0</v>
      </c>
      <c r="L67" s="41" t="s">
        <v>0</v>
      </c>
      <c r="M67" s="97"/>
      <c r="N67" s="97"/>
      <c r="O67" s="97"/>
      <c r="P67" s="97"/>
      <c r="Q67" s="43">
        <f>Q68+Q71+Q74</f>
        <v>2976457.19</v>
      </c>
      <c r="R67" s="43"/>
      <c r="S67" s="43">
        <f>S74</f>
        <v>205000</v>
      </c>
      <c r="T67" s="43">
        <f t="shared" ref="T67:AB67" si="27">T68+T71</f>
        <v>1575801.22</v>
      </c>
      <c r="U67" s="43" t="e">
        <f t="shared" si="27"/>
        <v>#REF!</v>
      </c>
      <c r="V67" s="43">
        <f t="shared" si="27"/>
        <v>0</v>
      </c>
      <c r="W67" s="43" t="e">
        <f t="shared" si="27"/>
        <v>#REF!</v>
      </c>
      <c r="X67" s="43" t="e">
        <f t="shared" si="27"/>
        <v>#REF!</v>
      </c>
      <c r="Y67" s="43" t="e">
        <f t="shared" si="27"/>
        <v>#REF!</v>
      </c>
      <c r="Z67" s="43">
        <f t="shared" si="27"/>
        <v>1430705.23</v>
      </c>
      <c r="AA67" s="43" t="e">
        <f t="shared" si="27"/>
        <v>#REF!</v>
      </c>
      <c r="AB67" s="44">
        <f t="shared" si="27"/>
        <v>0</v>
      </c>
    </row>
    <row r="68" spans="2:28" s="36" customFormat="1" ht="45" customHeight="1">
      <c r="B68" s="101" t="s">
        <v>39</v>
      </c>
      <c r="C68" s="102"/>
      <c r="D68" s="37">
        <v>16</v>
      </c>
      <c r="E68" s="38">
        <v>4</v>
      </c>
      <c r="F68" s="39">
        <v>1</v>
      </c>
      <c r="G68" s="40">
        <v>2001</v>
      </c>
      <c r="H68" s="41"/>
      <c r="I68" s="41"/>
      <c r="J68" s="41"/>
      <c r="K68" s="42" t="s">
        <v>27</v>
      </c>
      <c r="L68" s="41"/>
      <c r="M68" s="45"/>
      <c r="N68" s="45"/>
      <c r="O68" s="45"/>
      <c r="P68" s="45"/>
      <c r="Q68" s="43">
        <f>Q69</f>
        <v>918641.87</v>
      </c>
      <c r="R68" s="43"/>
      <c r="S68" s="43">
        <f>S69</f>
        <v>0</v>
      </c>
      <c r="T68" s="43">
        <f>T69</f>
        <v>1575801.22</v>
      </c>
      <c r="U68" s="43" t="e">
        <f>U69+#REF!</f>
        <v>#REF!</v>
      </c>
      <c r="V68" s="43">
        <f>V69</f>
        <v>0</v>
      </c>
      <c r="W68" s="43" t="e">
        <f>W69+#REF!</f>
        <v>#REF!</v>
      </c>
      <c r="X68" s="43" t="e">
        <f>X69+#REF!</f>
        <v>#REF!</v>
      </c>
      <c r="Y68" s="43" t="e">
        <f>Y69+#REF!</f>
        <v>#REF!</v>
      </c>
      <c r="Z68" s="43">
        <f>Z69</f>
        <v>1430705.23</v>
      </c>
      <c r="AA68" s="43" t="e">
        <f>AA69+#REF!</f>
        <v>#REF!</v>
      </c>
      <c r="AB68" s="44">
        <f>AB69</f>
        <v>0</v>
      </c>
    </row>
    <row r="69" spans="2:28" s="36" customFormat="1" ht="25.5" customHeight="1">
      <c r="B69" s="101" t="s">
        <v>35</v>
      </c>
      <c r="C69" s="102"/>
      <c r="D69" s="37">
        <v>16</v>
      </c>
      <c r="E69" s="38">
        <v>4</v>
      </c>
      <c r="F69" s="39">
        <v>1</v>
      </c>
      <c r="G69" s="40">
        <v>2001</v>
      </c>
      <c r="H69" s="41"/>
      <c r="I69" s="41"/>
      <c r="J69" s="41"/>
      <c r="K69" s="42" t="s">
        <v>27</v>
      </c>
      <c r="L69" s="41">
        <v>200</v>
      </c>
      <c r="M69" s="45"/>
      <c r="N69" s="45"/>
      <c r="O69" s="45"/>
      <c r="P69" s="45"/>
      <c r="Q69" s="43">
        <f>Q70</f>
        <v>918641.87</v>
      </c>
      <c r="R69" s="43"/>
      <c r="S69" s="43">
        <f t="shared" ref="S69" si="28">S70</f>
        <v>0</v>
      </c>
      <c r="T69" s="43">
        <f t="shared" ref="T69:Y69" si="29">T70</f>
        <v>1575801.22</v>
      </c>
      <c r="U69" s="43">
        <f t="shared" si="29"/>
        <v>0</v>
      </c>
      <c r="V69" s="43">
        <f t="shared" si="29"/>
        <v>0</v>
      </c>
      <c r="W69" s="43">
        <f t="shared" si="29"/>
        <v>0</v>
      </c>
      <c r="X69" s="43">
        <f t="shared" si="29"/>
        <v>0</v>
      </c>
      <c r="Y69" s="43">
        <f t="shared" si="29"/>
        <v>0</v>
      </c>
      <c r="Z69" s="43">
        <f t="shared" ref="Z69:AB69" si="30">Z70</f>
        <v>1430705.23</v>
      </c>
      <c r="AA69" s="43">
        <f t="shared" si="30"/>
        <v>0</v>
      </c>
      <c r="AB69" s="44">
        <f t="shared" si="30"/>
        <v>0</v>
      </c>
    </row>
    <row r="70" spans="2:28" s="36" customFormat="1" ht="25.5" customHeight="1">
      <c r="B70" s="101" t="s">
        <v>19</v>
      </c>
      <c r="C70" s="102"/>
      <c r="D70" s="37">
        <v>16</v>
      </c>
      <c r="E70" s="38">
        <v>4</v>
      </c>
      <c r="F70" s="39">
        <v>1</v>
      </c>
      <c r="G70" s="40">
        <v>2001</v>
      </c>
      <c r="H70" s="41"/>
      <c r="I70" s="41"/>
      <c r="J70" s="41"/>
      <c r="K70" s="42" t="s">
        <v>27</v>
      </c>
      <c r="L70" s="41">
        <v>240</v>
      </c>
      <c r="M70" s="45"/>
      <c r="N70" s="45"/>
      <c r="O70" s="45"/>
      <c r="P70" s="45"/>
      <c r="Q70" s="43">
        <v>918641.87</v>
      </c>
      <c r="R70" s="43"/>
      <c r="S70" s="43">
        <v>0</v>
      </c>
      <c r="T70" s="43">
        <v>1575801.22</v>
      </c>
      <c r="U70" s="43"/>
      <c r="V70" s="43">
        <v>0</v>
      </c>
      <c r="W70" s="47"/>
      <c r="X70" s="47"/>
      <c r="Y70" s="47"/>
      <c r="Z70" s="43">
        <v>1430705.23</v>
      </c>
      <c r="AA70" s="43"/>
      <c r="AB70" s="44">
        <v>0</v>
      </c>
    </row>
    <row r="71" spans="2:28" s="36" customFormat="1" ht="69.75" customHeight="1">
      <c r="B71" s="101" t="s">
        <v>22</v>
      </c>
      <c r="C71" s="102"/>
      <c r="D71" s="37" t="s">
        <v>15</v>
      </c>
      <c r="E71" s="38" t="s">
        <v>14</v>
      </c>
      <c r="F71" s="39" t="s">
        <v>2</v>
      </c>
      <c r="G71" s="40">
        <v>8204</v>
      </c>
      <c r="H71" s="41">
        <v>0</v>
      </c>
      <c r="I71" s="41">
        <v>0</v>
      </c>
      <c r="J71" s="41">
        <v>-1</v>
      </c>
      <c r="K71" s="42">
        <v>0</v>
      </c>
      <c r="L71" s="41" t="s">
        <v>0</v>
      </c>
      <c r="M71" s="97"/>
      <c r="N71" s="97"/>
      <c r="O71" s="97"/>
      <c r="P71" s="97"/>
      <c r="Q71" s="43">
        <f>Q72</f>
        <v>1850744.61</v>
      </c>
      <c r="R71" s="43"/>
      <c r="S71" s="43">
        <f t="shared" ref="S71:AB71" si="31">S72</f>
        <v>0</v>
      </c>
      <c r="T71" s="43">
        <f t="shared" si="31"/>
        <v>0</v>
      </c>
      <c r="U71" s="43">
        <f t="shared" si="31"/>
        <v>0</v>
      </c>
      <c r="V71" s="43">
        <f t="shared" si="31"/>
        <v>0</v>
      </c>
      <c r="W71" s="43">
        <f t="shared" si="31"/>
        <v>0</v>
      </c>
      <c r="X71" s="43">
        <f t="shared" si="31"/>
        <v>0</v>
      </c>
      <c r="Y71" s="43">
        <f t="shared" si="31"/>
        <v>0</v>
      </c>
      <c r="Z71" s="43">
        <f t="shared" si="31"/>
        <v>0</v>
      </c>
      <c r="AA71" s="43">
        <f t="shared" si="31"/>
        <v>0</v>
      </c>
      <c r="AB71" s="44">
        <f t="shared" si="31"/>
        <v>0</v>
      </c>
    </row>
    <row r="72" spans="2:28" s="36" customFormat="1" ht="13.15" customHeight="1">
      <c r="B72" s="101" t="s">
        <v>38</v>
      </c>
      <c r="C72" s="102"/>
      <c r="D72" s="37" t="s">
        <v>15</v>
      </c>
      <c r="E72" s="38" t="s">
        <v>14</v>
      </c>
      <c r="F72" s="39" t="s">
        <v>2</v>
      </c>
      <c r="G72" s="40">
        <v>8204</v>
      </c>
      <c r="H72" s="41">
        <v>0</v>
      </c>
      <c r="I72" s="41">
        <v>0</v>
      </c>
      <c r="J72" s="41">
        <v>-1</v>
      </c>
      <c r="K72" s="42">
        <v>0</v>
      </c>
      <c r="L72" s="41">
        <v>500</v>
      </c>
      <c r="M72" s="45"/>
      <c r="N72" s="45"/>
      <c r="O72" s="45"/>
      <c r="P72" s="45"/>
      <c r="Q72" s="43">
        <f>Q73</f>
        <v>1850744.61</v>
      </c>
      <c r="R72" s="43"/>
      <c r="S72" s="43">
        <f t="shared" ref="S72:AB72" si="32">S73</f>
        <v>0</v>
      </c>
      <c r="T72" s="43">
        <f t="shared" si="32"/>
        <v>0</v>
      </c>
      <c r="U72" s="43">
        <f t="shared" si="32"/>
        <v>0</v>
      </c>
      <c r="V72" s="43">
        <f t="shared" si="32"/>
        <v>0</v>
      </c>
      <c r="W72" s="43">
        <f t="shared" si="32"/>
        <v>0</v>
      </c>
      <c r="X72" s="43">
        <f t="shared" si="32"/>
        <v>0</v>
      </c>
      <c r="Y72" s="43">
        <f t="shared" si="32"/>
        <v>0</v>
      </c>
      <c r="Z72" s="43">
        <f t="shared" si="32"/>
        <v>0</v>
      </c>
      <c r="AA72" s="43">
        <f t="shared" si="32"/>
        <v>0</v>
      </c>
      <c r="AB72" s="44">
        <f t="shared" si="32"/>
        <v>0</v>
      </c>
    </row>
    <row r="73" spans="2:28" s="36" customFormat="1" ht="12.75" customHeight="1">
      <c r="B73" s="101" t="s">
        <v>16</v>
      </c>
      <c r="C73" s="102"/>
      <c r="D73" s="37" t="s">
        <v>15</v>
      </c>
      <c r="E73" s="38" t="s">
        <v>14</v>
      </c>
      <c r="F73" s="39" t="s">
        <v>2</v>
      </c>
      <c r="G73" s="40">
        <v>8204</v>
      </c>
      <c r="H73" s="41">
        <v>5</v>
      </c>
      <c r="I73" s="41">
        <v>4</v>
      </c>
      <c r="J73" s="41">
        <v>0</v>
      </c>
      <c r="K73" s="42">
        <v>0</v>
      </c>
      <c r="L73" s="41" t="s">
        <v>12</v>
      </c>
      <c r="M73" s="97"/>
      <c r="N73" s="97"/>
      <c r="O73" s="97"/>
      <c r="P73" s="97"/>
      <c r="Q73" s="43">
        <v>1850744.61</v>
      </c>
      <c r="R73" s="43"/>
      <c r="S73" s="43">
        <v>0</v>
      </c>
      <c r="T73" s="43">
        <f>V73+W73</f>
        <v>0</v>
      </c>
      <c r="U73" s="98">
        <v>0</v>
      </c>
      <c r="V73" s="99"/>
      <c r="W73" s="99"/>
      <c r="X73" s="99"/>
      <c r="Y73" s="100"/>
      <c r="Z73" s="43">
        <v>0</v>
      </c>
      <c r="AA73" s="43"/>
      <c r="AB73" s="44">
        <v>0</v>
      </c>
    </row>
    <row r="74" spans="2:28" s="36" customFormat="1" ht="34.5" customHeight="1">
      <c r="B74" s="101" t="s">
        <v>76</v>
      </c>
      <c r="C74" s="102"/>
      <c r="D74" s="37" t="s">
        <v>15</v>
      </c>
      <c r="E74" s="38" t="s">
        <v>14</v>
      </c>
      <c r="F74" s="39" t="s">
        <v>2</v>
      </c>
      <c r="G74" s="40" t="s">
        <v>75</v>
      </c>
      <c r="H74" s="41"/>
      <c r="I74" s="41"/>
      <c r="J74" s="41"/>
      <c r="K74" s="42" t="s">
        <v>27</v>
      </c>
      <c r="L74" s="41"/>
      <c r="M74" s="58"/>
      <c r="N74" s="58"/>
      <c r="O74" s="58"/>
      <c r="P74" s="58"/>
      <c r="Q74" s="43">
        <f>Q75</f>
        <v>207070.71</v>
      </c>
      <c r="R74" s="43"/>
      <c r="S74" s="43">
        <f>S75</f>
        <v>205000</v>
      </c>
      <c r="T74" s="43">
        <f t="shared" ref="T74:T76" si="33">V74+W74</f>
        <v>0</v>
      </c>
      <c r="U74" s="98">
        <v>0</v>
      </c>
      <c r="V74" s="99"/>
      <c r="W74" s="99"/>
      <c r="X74" s="99"/>
      <c r="Y74" s="100"/>
      <c r="Z74" s="43">
        <v>0</v>
      </c>
      <c r="AA74" s="43"/>
      <c r="AB74" s="44">
        <v>0</v>
      </c>
    </row>
    <row r="75" spans="2:28" s="36" customFormat="1" ht="21.75" customHeight="1">
      <c r="B75" s="101" t="s">
        <v>35</v>
      </c>
      <c r="C75" s="102"/>
      <c r="D75" s="37" t="s">
        <v>15</v>
      </c>
      <c r="E75" s="38" t="s">
        <v>14</v>
      </c>
      <c r="F75" s="39" t="s">
        <v>2</v>
      </c>
      <c r="G75" s="40" t="s">
        <v>75</v>
      </c>
      <c r="H75" s="41"/>
      <c r="I75" s="41"/>
      <c r="J75" s="41"/>
      <c r="K75" s="42" t="s">
        <v>27</v>
      </c>
      <c r="L75" s="41">
        <v>200</v>
      </c>
      <c r="M75" s="58"/>
      <c r="N75" s="58"/>
      <c r="O75" s="58"/>
      <c r="P75" s="58"/>
      <c r="Q75" s="43">
        <f>Q76</f>
        <v>207070.71</v>
      </c>
      <c r="R75" s="43"/>
      <c r="S75" s="43">
        <f>S76</f>
        <v>205000</v>
      </c>
      <c r="T75" s="43">
        <f t="shared" si="33"/>
        <v>0</v>
      </c>
      <c r="U75" s="98">
        <v>0</v>
      </c>
      <c r="V75" s="99"/>
      <c r="W75" s="99"/>
      <c r="X75" s="99"/>
      <c r="Y75" s="100"/>
      <c r="Z75" s="43">
        <v>0</v>
      </c>
      <c r="AA75" s="43"/>
      <c r="AB75" s="44">
        <v>0</v>
      </c>
    </row>
    <row r="76" spans="2:28" s="36" customFormat="1" ht="21.75" customHeight="1">
      <c r="B76" s="101" t="s">
        <v>19</v>
      </c>
      <c r="C76" s="102"/>
      <c r="D76" s="37" t="s">
        <v>15</v>
      </c>
      <c r="E76" s="38" t="s">
        <v>14</v>
      </c>
      <c r="F76" s="39" t="s">
        <v>2</v>
      </c>
      <c r="G76" s="40" t="s">
        <v>75</v>
      </c>
      <c r="H76" s="41"/>
      <c r="I76" s="41"/>
      <c r="J76" s="41"/>
      <c r="K76" s="42" t="s">
        <v>27</v>
      </c>
      <c r="L76" s="41">
        <v>240</v>
      </c>
      <c r="M76" s="58"/>
      <c r="N76" s="58"/>
      <c r="O76" s="58"/>
      <c r="P76" s="58"/>
      <c r="Q76" s="43">
        <v>207070.71</v>
      </c>
      <c r="R76" s="43"/>
      <c r="S76" s="43">
        <v>205000</v>
      </c>
      <c r="T76" s="43">
        <f t="shared" si="33"/>
        <v>0</v>
      </c>
      <c r="U76" s="98">
        <v>0</v>
      </c>
      <c r="V76" s="99"/>
      <c r="W76" s="99"/>
      <c r="X76" s="99"/>
      <c r="Y76" s="100"/>
      <c r="Z76" s="43">
        <v>0</v>
      </c>
      <c r="AA76" s="43"/>
      <c r="AB76" s="44">
        <v>0</v>
      </c>
    </row>
    <row r="77" spans="2:28" s="36" customFormat="1" ht="22.5" customHeight="1">
      <c r="B77" s="101" t="s">
        <v>69</v>
      </c>
      <c r="C77" s="102"/>
      <c r="D77" s="37" t="s">
        <v>15</v>
      </c>
      <c r="E77" s="38" t="s">
        <v>14</v>
      </c>
      <c r="F77" s="39" t="s">
        <v>13</v>
      </c>
      <c r="G77" s="40">
        <v>0</v>
      </c>
      <c r="H77" s="41">
        <v>0</v>
      </c>
      <c r="I77" s="41">
        <v>0</v>
      </c>
      <c r="J77" s="41">
        <v>-1</v>
      </c>
      <c r="K77" s="42">
        <v>0</v>
      </c>
      <c r="L77" s="41" t="s">
        <v>0</v>
      </c>
      <c r="M77" s="97"/>
      <c r="N77" s="97"/>
      <c r="O77" s="97"/>
      <c r="P77" s="97"/>
      <c r="Q77" s="43">
        <f>Q78+Q83</f>
        <v>327875.95999999996</v>
      </c>
      <c r="R77" s="43"/>
      <c r="S77" s="43">
        <f t="shared" ref="S77:AB77" si="34">S78+S83</f>
        <v>0</v>
      </c>
      <c r="T77" s="43">
        <f t="shared" si="34"/>
        <v>200000</v>
      </c>
      <c r="U77" s="43">
        <f t="shared" si="34"/>
        <v>0</v>
      </c>
      <c r="V77" s="43">
        <f t="shared" si="34"/>
        <v>0</v>
      </c>
      <c r="W77" s="43">
        <f t="shared" si="34"/>
        <v>0</v>
      </c>
      <c r="X77" s="43">
        <f t="shared" si="34"/>
        <v>0</v>
      </c>
      <c r="Y77" s="43">
        <f t="shared" si="34"/>
        <v>0</v>
      </c>
      <c r="Z77" s="43">
        <f t="shared" si="34"/>
        <v>200000</v>
      </c>
      <c r="AA77" s="43">
        <f t="shared" si="34"/>
        <v>0</v>
      </c>
      <c r="AB77" s="44">
        <f t="shared" si="34"/>
        <v>0</v>
      </c>
    </row>
    <row r="78" spans="2:28" s="36" customFormat="1" ht="46.5" customHeight="1">
      <c r="B78" s="101" t="s">
        <v>70</v>
      </c>
      <c r="C78" s="102"/>
      <c r="D78" s="37" t="s">
        <v>15</v>
      </c>
      <c r="E78" s="38" t="s">
        <v>14</v>
      </c>
      <c r="F78" s="39" t="s">
        <v>13</v>
      </c>
      <c r="G78" s="40">
        <v>2002</v>
      </c>
      <c r="H78" s="41">
        <v>0</v>
      </c>
      <c r="I78" s="41">
        <v>0</v>
      </c>
      <c r="J78" s="41">
        <v>-1</v>
      </c>
      <c r="K78" s="42">
        <v>0</v>
      </c>
      <c r="L78" s="41" t="s">
        <v>0</v>
      </c>
      <c r="M78" s="97"/>
      <c r="N78" s="97"/>
      <c r="O78" s="97"/>
      <c r="P78" s="97"/>
      <c r="Q78" s="43">
        <f>Q79+Q81</f>
        <v>134091</v>
      </c>
      <c r="R78" s="43"/>
      <c r="S78" s="43">
        <f t="shared" ref="S78:AB78" si="35">S79+S81</f>
        <v>0</v>
      </c>
      <c r="T78" s="43">
        <f t="shared" si="35"/>
        <v>200000</v>
      </c>
      <c r="U78" s="43">
        <f t="shared" si="35"/>
        <v>0</v>
      </c>
      <c r="V78" s="43">
        <f t="shared" si="35"/>
        <v>0</v>
      </c>
      <c r="W78" s="43">
        <f t="shared" si="35"/>
        <v>0</v>
      </c>
      <c r="X78" s="43">
        <f t="shared" si="35"/>
        <v>0</v>
      </c>
      <c r="Y78" s="43">
        <f t="shared" si="35"/>
        <v>0</v>
      </c>
      <c r="Z78" s="43">
        <f t="shared" si="35"/>
        <v>200000</v>
      </c>
      <c r="AA78" s="43">
        <f t="shared" si="35"/>
        <v>0</v>
      </c>
      <c r="AB78" s="44">
        <f t="shared" si="35"/>
        <v>0</v>
      </c>
    </row>
    <row r="79" spans="2:28" s="36" customFormat="1" ht="46.5" customHeight="1">
      <c r="B79" s="101" t="s">
        <v>37</v>
      </c>
      <c r="C79" s="102"/>
      <c r="D79" s="37" t="s">
        <v>15</v>
      </c>
      <c r="E79" s="38" t="s">
        <v>14</v>
      </c>
      <c r="F79" s="39" t="s">
        <v>13</v>
      </c>
      <c r="G79" s="40">
        <v>2002</v>
      </c>
      <c r="H79" s="41">
        <v>1</v>
      </c>
      <c r="I79" s="41">
        <v>2</v>
      </c>
      <c r="J79" s="41">
        <v>0</v>
      </c>
      <c r="K79" s="42">
        <v>0</v>
      </c>
      <c r="L79" s="41">
        <v>100</v>
      </c>
      <c r="M79" s="45"/>
      <c r="N79" s="45"/>
      <c r="O79" s="45"/>
      <c r="P79" s="45"/>
      <c r="Q79" s="43">
        <f>Q80</f>
        <v>35000</v>
      </c>
      <c r="R79" s="43"/>
      <c r="S79" s="43">
        <f t="shared" ref="S79:AB79" si="36">S80</f>
        <v>0</v>
      </c>
      <c r="T79" s="43">
        <f t="shared" si="36"/>
        <v>45000</v>
      </c>
      <c r="U79" s="43">
        <f t="shared" si="36"/>
        <v>0</v>
      </c>
      <c r="V79" s="43">
        <f t="shared" si="36"/>
        <v>0</v>
      </c>
      <c r="W79" s="43">
        <f t="shared" si="36"/>
        <v>0</v>
      </c>
      <c r="X79" s="43">
        <f t="shared" si="36"/>
        <v>0</v>
      </c>
      <c r="Y79" s="43">
        <f t="shared" si="36"/>
        <v>0</v>
      </c>
      <c r="Z79" s="43">
        <f t="shared" si="36"/>
        <v>45000</v>
      </c>
      <c r="AA79" s="43">
        <f t="shared" si="36"/>
        <v>0</v>
      </c>
      <c r="AB79" s="44">
        <f t="shared" si="36"/>
        <v>0</v>
      </c>
    </row>
    <row r="80" spans="2:28" s="36" customFormat="1" ht="24" customHeight="1">
      <c r="B80" s="101" t="s">
        <v>21</v>
      </c>
      <c r="C80" s="102"/>
      <c r="D80" s="37" t="s">
        <v>15</v>
      </c>
      <c r="E80" s="38" t="s">
        <v>14</v>
      </c>
      <c r="F80" s="39" t="s">
        <v>13</v>
      </c>
      <c r="G80" s="40">
        <v>2002</v>
      </c>
      <c r="H80" s="41">
        <v>1</v>
      </c>
      <c r="I80" s="41">
        <v>2</v>
      </c>
      <c r="J80" s="41">
        <v>0</v>
      </c>
      <c r="K80" s="42">
        <v>0</v>
      </c>
      <c r="L80" s="41">
        <v>110</v>
      </c>
      <c r="M80" s="97"/>
      <c r="N80" s="97"/>
      <c r="O80" s="97"/>
      <c r="P80" s="97"/>
      <c r="Q80" s="43">
        <v>35000</v>
      </c>
      <c r="R80" s="43"/>
      <c r="S80" s="43">
        <v>0</v>
      </c>
      <c r="T80" s="43">
        <v>45000</v>
      </c>
      <c r="U80" s="98">
        <v>0</v>
      </c>
      <c r="V80" s="99"/>
      <c r="W80" s="99"/>
      <c r="X80" s="99"/>
      <c r="Y80" s="100"/>
      <c r="Z80" s="43">
        <v>45000</v>
      </c>
      <c r="AA80" s="43"/>
      <c r="AB80" s="44">
        <v>0</v>
      </c>
    </row>
    <row r="81" spans="2:28" s="36" customFormat="1" ht="22.5" customHeight="1">
      <c r="B81" s="101" t="s">
        <v>35</v>
      </c>
      <c r="C81" s="102"/>
      <c r="D81" s="37" t="s">
        <v>15</v>
      </c>
      <c r="E81" s="38" t="s">
        <v>14</v>
      </c>
      <c r="F81" s="39" t="s">
        <v>13</v>
      </c>
      <c r="G81" s="40">
        <v>2002</v>
      </c>
      <c r="H81" s="41">
        <v>2</v>
      </c>
      <c r="I81" s="41">
        <v>4</v>
      </c>
      <c r="J81" s="41">
        <v>0</v>
      </c>
      <c r="K81" s="42">
        <v>0</v>
      </c>
      <c r="L81" s="41">
        <v>200</v>
      </c>
      <c r="M81" s="45"/>
      <c r="N81" s="45"/>
      <c r="O81" s="45"/>
      <c r="P81" s="45"/>
      <c r="Q81" s="43">
        <f>Q82</f>
        <v>99091</v>
      </c>
      <c r="R81" s="43"/>
      <c r="S81" s="43">
        <f t="shared" ref="S81:AB81" si="37">S82</f>
        <v>0</v>
      </c>
      <c r="T81" s="43">
        <f t="shared" si="37"/>
        <v>155000</v>
      </c>
      <c r="U81" s="43">
        <f t="shared" si="37"/>
        <v>0</v>
      </c>
      <c r="V81" s="43">
        <f t="shared" si="37"/>
        <v>0</v>
      </c>
      <c r="W81" s="43">
        <f t="shared" si="37"/>
        <v>0</v>
      </c>
      <c r="X81" s="43">
        <f t="shared" si="37"/>
        <v>0</v>
      </c>
      <c r="Y81" s="43">
        <f t="shared" si="37"/>
        <v>0</v>
      </c>
      <c r="Z81" s="43">
        <f t="shared" si="37"/>
        <v>155000</v>
      </c>
      <c r="AA81" s="43">
        <f t="shared" si="37"/>
        <v>0</v>
      </c>
      <c r="AB81" s="44">
        <f t="shared" si="37"/>
        <v>0</v>
      </c>
    </row>
    <row r="82" spans="2:28" s="36" customFormat="1" ht="24" customHeight="1">
      <c r="B82" s="101" t="s">
        <v>19</v>
      </c>
      <c r="C82" s="102"/>
      <c r="D82" s="37" t="s">
        <v>15</v>
      </c>
      <c r="E82" s="38" t="s">
        <v>14</v>
      </c>
      <c r="F82" s="39" t="s">
        <v>13</v>
      </c>
      <c r="G82" s="40">
        <v>2002</v>
      </c>
      <c r="H82" s="41">
        <v>2</v>
      </c>
      <c r="I82" s="41">
        <v>4</v>
      </c>
      <c r="J82" s="41">
        <v>0</v>
      </c>
      <c r="K82" s="42">
        <v>0</v>
      </c>
      <c r="L82" s="41" t="s">
        <v>18</v>
      </c>
      <c r="M82" s="97"/>
      <c r="N82" s="97"/>
      <c r="O82" s="97"/>
      <c r="P82" s="97"/>
      <c r="Q82" s="43">
        <v>99091</v>
      </c>
      <c r="R82" s="43"/>
      <c r="S82" s="43">
        <v>0</v>
      </c>
      <c r="T82" s="43">
        <v>155000</v>
      </c>
      <c r="U82" s="98">
        <v>0</v>
      </c>
      <c r="V82" s="99"/>
      <c r="W82" s="99"/>
      <c r="X82" s="99"/>
      <c r="Y82" s="100"/>
      <c r="Z82" s="43">
        <v>155000</v>
      </c>
      <c r="AA82" s="43"/>
      <c r="AB82" s="44">
        <v>0</v>
      </c>
    </row>
    <row r="83" spans="2:28" s="36" customFormat="1" ht="45" customHeight="1">
      <c r="B83" s="101" t="s">
        <v>17</v>
      </c>
      <c r="C83" s="102"/>
      <c r="D83" s="37" t="s">
        <v>15</v>
      </c>
      <c r="E83" s="38" t="s">
        <v>14</v>
      </c>
      <c r="F83" s="39" t="s">
        <v>13</v>
      </c>
      <c r="G83" s="40">
        <v>8202</v>
      </c>
      <c r="H83" s="41">
        <v>0</v>
      </c>
      <c r="I83" s="41">
        <v>0</v>
      </c>
      <c r="J83" s="41">
        <v>-1</v>
      </c>
      <c r="K83" s="42">
        <v>0</v>
      </c>
      <c r="L83" s="41" t="s">
        <v>0</v>
      </c>
      <c r="M83" s="97"/>
      <c r="N83" s="97"/>
      <c r="O83" s="97"/>
      <c r="P83" s="97"/>
      <c r="Q83" s="43">
        <f>Q84</f>
        <v>193784.95999999999</v>
      </c>
      <c r="R83" s="43"/>
      <c r="S83" s="43">
        <f t="shared" ref="S83:AB83" si="38">S84</f>
        <v>0</v>
      </c>
      <c r="T83" s="43">
        <f t="shared" si="38"/>
        <v>0</v>
      </c>
      <c r="U83" s="43">
        <f t="shared" si="38"/>
        <v>0</v>
      </c>
      <c r="V83" s="43">
        <f t="shared" si="38"/>
        <v>0</v>
      </c>
      <c r="W83" s="43">
        <f t="shared" si="38"/>
        <v>0</v>
      </c>
      <c r="X83" s="43">
        <f t="shared" si="38"/>
        <v>0</v>
      </c>
      <c r="Y83" s="43">
        <f t="shared" si="38"/>
        <v>0</v>
      </c>
      <c r="Z83" s="43">
        <f t="shared" si="38"/>
        <v>0</v>
      </c>
      <c r="AA83" s="43">
        <f t="shared" si="38"/>
        <v>0</v>
      </c>
      <c r="AB83" s="44">
        <f t="shared" si="38"/>
        <v>0</v>
      </c>
    </row>
    <row r="84" spans="2:28" s="36" customFormat="1" ht="12" customHeight="1">
      <c r="B84" s="101" t="s">
        <v>38</v>
      </c>
      <c r="C84" s="102"/>
      <c r="D84" s="37" t="s">
        <v>15</v>
      </c>
      <c r="E84" s="38" t="s">
        <v>14</v>
      </c>
      <c r="F84" s="39" t="s">
        <v>13</v>
      </c>
      <c r="G84" s="40">
        <v>8202</v>
      </c>
      <c r="H84" s="41">
        <v>5</v>
      </c>
      <c r="I84" s="41">
        <v>4</v>
      </c>
      <c r="J84" s="41">
        <v>0</v>
      </c>
      <c r="K84" s="42">
        <v>0</v>
      </c>
      <c r="L84" s="41">
        <v>500</v>
      </c>
      <c r="M84" s="45"/>
      <c r="N84" s="45"/>
      <c r="O84" s="45"/>
      <c r="P84" s="45"/>
      <c r="Q84" s="43">
        <f>Q85</f>
        <v>193784.95999999999</v>
      </c>
      <c r="R84" s="43"/>
      <c r="S84" s="43">
        <f t="shared" ref="S84:AB84" si="39">S85</f>
        <v>0</v>
      </c>
      <c r="T84" s="43">
        <f t="shared" si="39"/>
        <v>0</v>
      </c>
      <c r="U84" s="43">
        <f t="shared" si="39"/>
        <v>0</v>
      </c>
      <c r="V84" s="43">
        <f t="shared" si="39"/>
        <v>0</v>
      </c>
      <c r="W84" s="43">
        <f t="shared" si="39"/>
        <v>0</v>
      </c>
      <c r="X84" s="43">
        <f t="shared" si="39"/>
        <v>0</v>
      </c>
      <c r="Y84" s="43">
        <f t="shared" si="39"/>
        <v>0</v>
      </c>
      <c r="Z84" s="43">
        <f t="shared" si="39"/>
        <v>0</v>
      </c>
      <c r="AA84" s="43">
        <f t="shared" si="39"/>
        <v>0</v>
      </c>
      <c r="AB84" s="44">
        <f t="shared" si="39"/>
        <v>0</v>
      </c>
    </row>
    <row r="85" spans="2:28" s="36" customFormat="1" ht="12.75" customHeight="1">
      <c r="B85" s="101" t="s">
        <v>16</v>
      </c>
      <c r="C85" s="102"/>
      <c r="D85" s="37" t="s">
        <v>15</v>
      </c>
      <c r="E85" s="38" t="s">
        <v>14</v>
      </c>
      <c r="F85" s="39" t="s">
        <v>13</v>
      </c>
      <c r="G85" s="40">
        <v>8202</v>
      </c>
      <c r="H85" s="41">
        <v>5</v>
      </c>
      <c r="I85" s="41">
        <v>4</v>
      </c>
      <c r="J85" s="41">
        <v>0</v>
      </c>
      <c r="K85" s="42">
        <v>0</v>
      </c>
      <c r="L85" s="41" t="s">
        <v>12</v>
      </c>
      <c r="M85" s="97"/>
      <c r="N85" s="97"/>
      <c r="O85" s="97"/>
      <c r="P85" s="97"/>
      <c r="Q85" s="43">
        <v>193784.95999999999</v>
      </c>
      <c r="R85" s="43"/>
      <c r="S85" s="43">
        <v>0</v>
      </c>
      <c r="T85" s="43">
        <f t="shared" ref="T85" si="40">V85+W85</f>
        <v>0</v>
      </c>
      <c r="U85" s="98">
        <v>0</v>
      </c>
      <c r="V85" s="99"/>
      <c r="W85" s="99"/>
      <c r="X85" s="99"/>
      <c r="Y85" s="100"/>
      <c r="Z85" s="43">
        <v>0</v>
      </c>
      <c r="AA85" s="43"/>
      <c r="AB85" s="44">
        <v>0</v>
      </c>
    </row>
    <row r="86" spans="2:28" s="36" customFormat="1" ht="22.9" customHeight="1">
      <c r="B86" s="101" t="s">
        <v>51</v>
      </c>
      <c r="C86" s="102"/>
      <c r="D86" s="37" t="s">
        <v>15</v>
      </c>
      <c r="E86" s="38" t="s">
        <v>14</v>
      </c>
      <c r="F86" s="39">
        <v>3</v>
      </c>
      <c r="G86" s="40">
        <v>0</v>
      </c>
      <c r="H86" s="41">
        <v>0</v>
      </c>
      <c r="I86" s="41">
        <v>0</v>
      </c>
      <c r="J86" s="41">
        <v>-1</v>
      </c>
      <c r="K86" s="42">
        <v>0</v>
      </c>
      <c r="L86" s="41"/>
      <c r="M86" s="45"/>
      <c r="N86" s="45"/>
      <c r="O86" s="45"/>
      <c r="P86" s="45"/>
      <c r="Q86" s="43">
        <f>Q87</f>
        <v>12158</v>
      </c>
      <c r="R86" s="43"/>
      <c r="S86" s="43">
        <f t="shared" ref="S86:AB86" si="41">S87</f>
        <v>0</v>
      </c>
      <c r="T86" s="43">
        <f t="shared" si="41"/>
        <v>40000</v>
      </c>
      <c r="U86" s="43">
        <f t="shared" si="41"/>
        <v>0</v>
      </c>
      <c r="V86" s="43">
        <f t="shared" si="41"/>
        <v>0</v>
      </c>
      <c r="W86" s="43">
        <f t="shared" si="41"/>
        <v>0</v>
      </c>
      <c r="X86" s="43">
        <f t="shared" si="41"/>
        <v>0</v>
      </c>
      <c r="Y86" s="43">
        <f t="shared" si="41"/>
        <v>0</v>
      </c>
      <c r="Z86" s="43">
        <f t="shared" si="41"/>
        <v>40000</v>
      </c>
      <c r="AA86" s="43">
        <f t="shared" si="41"/>
        <v>0</v>
      </c>
      <c r="AB86" s="44">
        <f t="shared" si="41"/>
        <v>0</v>
      </c>
    </row>
    <row r="87" spans="2:28" s="36" customFormat="1" ht="13.15" customHeight="1">
      <c r="B87" s="101" t="s">
        <v>52</v>
      </c>
      <c r="C87" s="102"/>
      <c r="D87" s="37" t="s">
        <v>15</v>
      </c>
      <c r="E87" s="38" t="s">
        <v>14</v>
      </c>
      <c r="F87" s="39">
        <v>3</v>
      </c>
      <c r="G87" s="40">
        <v>20010</v>
      </c>
      <c r="H87" s="41">
        <v>0</v>
      </c>
      <c r="I87" s="41">
        <v>0</v>
      </c>
      <c r="J87" s="41">
        <v>-1</v>
      </c>
      <c r="K87" s="42">
        <v>0</v>
      </c>
      <c r="L87" s="41"/>
      <c r="M87" s="45"/>
      <c r="N87" s="45"/>
      <c r="O87" s="45"/>
      <c r="P87" s="45"/>
      <c r="Q87" s="43">
        <f>Q88</f>
        <v>12158</v>
      </c>
      <c r="R87" s="43"/>
      <c r="S87" s="43">
        <f t="shared" ref="S87:AB87" si="42">S88</f>
        <v>0</v>
      </c>
      <c r="T87" s="43">
        <f t="shared" si="42"/>
        <v>40000</v>
      </c>
      <c r="U87" s="43">
        <f t="shared" si="42"/>
        <v>0</v>
      </c>
      <c r="V87" s="43">
        <f t="shared" si="42"/>
        <v>0</v>
      </c>
      <c r="W87" s="43">
        <f t="shared" si="42"/>
        <v>0</v>
      </c>
      <c r="X87" s="43">
        <f t="shared" si="42"/>
        <v>0</v>
      </c>
      <c r="Y87" s="43">
        <f t="shared" si="42"/>
        <v>0</v>
      </c>
      <c r="Z87" s="43">
        <f t="shared" si="42"/>
        <v>40000</v>
      </c>
      <c r="AA87" s="43">
        <f t="shared" si="42"/>
        <v>0</v>
      </c>
      <c r="AB87" s="44">
        <f t="shared" si="42"/>
        <v>0</v>
      </c>
    </row>
    <row r="88" spans="2:28" s="36" customFormat="1" ht="22.9" customHeight="1">
      <c r="B88" s="101" t="s">
        <v>35</v>
      </c>
      <c r="C88" s="102"/>
      <c r="D88" s="37" t="s">
        <v>15</v>
      </c>
      <c r="E88" s="38" t="s">
        <v>14</v>
      </c>
      <c r="F88" s="39">
        <v>3</v>
      </c>
      <c r="G88" s="40">
        <v>20010</v>
      </c>
      <c r="H88" s="41">
        <v>0</v>
      </c>
      <c r="I88" s="41">
        <v>0</v>
      </c>
      <c r="J88" s="41">
        <v>-1</v>
      </c>
      <c r="K88" s="42">
        <v>0</v>
      </c>
      <c r="L88" s="41">
        <v>200</v>
      </c>
      <c r="M88" s="45"/>
      <c r="N88" s="45"/>
      <c r="O88" s="45"/>
      <c r="P88" s="45"/>
      <c r="Q88" s="43">
        <f>Q89</f>
        <v>12158</v>
      </c>
      <c r="R88" s="43"/>
      <c r="S88" s="43">
        <f t="shared" ref="S88:AB88" si="43">S89</f>
        <v>0</v>
      </c>
      <c r="T88" s="43">
        <f t="shared" si="43"/>
        <v>40000</v>
      </c>
      <c r="U88" s="43">
        <f t="shared" si="43"/>
        <v>0</v>
      </c>
      <c r="V88" s="43">
        <f t="shared" si="43"/>
        <v>0</v>
      </c>
      <c r="W88" s="43">
        <f t="shared" si="43"/>
        <v>0</v>
      </c>
      <c r="X88" s="43">
        <f t="shared" si="43"/>
        <v>0</v>
      </c>
      <c r="Y88" s="43">
        <f t="shared" si="43"/>
        <v>0</v>
      </c>
      <c r="Z88" s="43">
        <f t="shared" si="43"/>
        <v>40000</v>
      </c>
      <c r="AA88" s="43">
        <f t="shared" si="43"/>
        <v>0</v>
      </c>
      <c r="AB88" s="44">
        <f t="shared" si="43"/>
        <v>0</v>
      </c>
    </row>
    <row r="89" spans="2:28" s="36" customFormat="1" ht="22.9" customHeight="1">
      <c r="B89" s="101" t="s">
        <v>19</v>
      </c>
      <c r="C89" s="102"/>
      <c r="D89" s="37" t="s">
        <v>15</v>
      </c>
      <c r="E89" s="38" t="s">
        <v>14</v>
      </c>
      <c r="F89" s="39">
        <v>3</v>
      </c>
      <c r="G89" s="40">
        <v>20010</v>
      </c>
      <c r="H89" s="41">
        <v>0</v>
      </c>
      <c r="I89" s="41">
        <v>0</v>
      </c>
      <c r="J89" s="41">
        <v>-1</v>
      </c>
      <c r="K89" s="42">
        <v>0</v>
      </c>
      <c r="L89" s="41">
        <v>240</v>
      </c>
      <c r="M89" s="45"/>
      <c r="N89" s="45"/>
      <c r="O89" s="45"/>
      <c r="P89" s="45"/>
      <c r="Q89" s="43">
        <v>12158</v>
      </c>
      <c r="R89" s="43"/>
      <c r="S89" s="43">
        <v>0</v>
      </c>
      <c r="T89" s="43">
        <v>40000</v>
      </c>
      <c r="U89" s="48"/>
      <c r="V89" s="46">
        <v>0</v>
      </c>
      <c r="W89" s="46"/>
      <c r="X89" s="46"/>
      <c r="Y89" s="46"/>
      <c r="Z89" s="43">
        <v>40000</v>
      </c>
      <c r="AA89" s="43"/>
      <c r="AB89" s="44">
        <v>0</v>
      </c>
    </row>
    <row r="90" spans="2:28" s="36" customFormat="1" ht="12.75" customHeight="1">
      <c r="B90" s="101" t="s">
        <v>40</v>
      </c>
      <c r="C90" s="102"/>
      <c r="D90" s="37">
        <v>99</v>
      </c>
      <c r="E90" s="38">
        <v>0</v>
      </c>
      <c r="F90" s="39">
        <v>0</v>
      </c>
      <c r="G90" s="40">
        <v>0</v>
      </c>
      <c r="H90" s="41"/>
      <c r="I90" s="41"/>
      <c r="J90" s="41"/>
      <c r="K90" s="42" t="s">
        <v>27</v>
      </c>
      <c r="L90" s="41"/>
      <c r="M90" s="49"/>
      <c r="N90" s="49"/>
      <c r="O90" s="49"/>
      <c r="P90" s="49"/>
      <c r="Q90" s="43">
        <f>Q91</f>
        <v>7000</v>
      </c>
      <c r="R90" s="43"/>
      <c r="S90" s="43">
        <f t="shared" ref="S90:AB90" si="44">S91</f>
        <v>0</v>
      </c>
      <c r="T90" s="43">
        <f t="shared" si="44"/>
        <v>7000</v>
      </c>
      <c r="U90" s="43">
        <f t="shared" si="44"/>
        <v>0</v>
      </c>
      <c r="V90" s="43">
        <f t="shared" si="44"/>
        <v>0</v>
      </c>
      <c r="W90" s="43">
        <f t="shared" si="44"/>
        <v>0</v>
      </c>
      <c r="X90" s="43">
        <f t="shared" si="44"/>
        <v>0</v>
      </c>
      <c r="Y90" s="43">
        <f t="shared" si="44"/>
        <v>0</v>
      </c>
      <c r="Z90" s="43">
        <f t="shared" si="44"/>
        <v>7000</v>
      </c>
      <c r="AA90" s="43">
        <f t="shared" si="44"/>
        <v>0</v>
      </c>
      <c r="AB90" s="44">
        <f t="shared" si="44"/>
        <v>0</v>
      </c>
    </row>
    <row r="91" spans="2:28" s="36" customFormat="1" ht="24" customHeight="1">
      <c r="B91" s="101" t="s">
        <v>41</v>
      </c>
      <c r="C91" s="102"/>
      <c r="D91" s="37">
        <v>99</v>
      </c>
      <c r="E91" s="38">
        <v>1</v>
      </c>
      <c r="F91" s="39">
        <v>0</v>
      </c>
      <c r="G91" s="40">
        <v>0</v>
      </c>
      <c r="H91" s="41"/>
      <c r="I91" s="41"/>
      <c r="J91" s="41"/>
      <c r="K91" s="42" t="s">
        <v>27</v>
      </c>
      <c r="L91" s="41"/>
      <c r="M91" s="49"/>
      <c r="N91" s="49"/>
      <c r="O91" s="49"/>
      <c r="P91" s="49"/>
      <c r="Q91" s="43">
        <f>Q92</f>
        <v>7000</v>
      </c>
      <c r="R91" s="43"/>
      <c r="S91" s="43">
        <f t="shared" ref="S91:AB91" si="45">S92</f>
        <v>0</v>
      </c>
      <c r="T91" s="43">
        <f t="shared" si="45"/>
        <v>7000</v>
      </c>
      <c r="U91" s="43">
        <f t="shared" si="45"/>
        <v>0</v>
      </c>
      <c r="V91" s="43">
        <f t="shared" si="45"/>
        <v>0</v>
      </c>
      <c r="W91" s="43">
        <f t="shared" si="45"/>
        <v>0</v>
      </c>
      <c r="X91" s="43">
        <f t="shared" si="45"/>
        <v>0</v>
      </c>
      <c r="Y91" s="43">
        <f t="shared" si="45"/>
        <v>0</v>
      </c>
      <c r="Z91" s="43">
        <f t="shared" si="45"/>
        <v>7000</v>
      </c>
      <c r="AA91" s="43">
        <f t="shared" si="45"/>
        <v>0</v>
      </c>
      <c r="AB91" s="44">
        <f t="shared" si="45"/>
        <v>0</v>
      </c>
    </row>
    <row r="92" spans="2:28" s="36" customFormat="1" ht="13.15" customHeight="1">
      <c r="B92" s="101" t="s">
        <v>71</v>
      </c>
      <c r="C92" s="102"/>
      <c r="D92" s="37">
        <v>99</v>
      </c>
      <c r="E92" s="38">
        <v>1</v>
      </c>
      <c r="F92" s="39">
        <v>1</v>
      </c>
      <c r="G92" s="40">
        <v>0</v>
      </c>
      <c r="H92" s="41"/>
      <c r="I92" s="41"/>
      <c r="J92" s="41"/>
      <c r="K92" s="42" t="s">
        <v>27</v>
      </c>
      <c r="L92" s="41"/>
      <c r="M92" s="49"/>
      <c r="N92" s="49"/>
      <c r="O92" s="49"/>
      <c r="P92" s="49"/>
      <c r="Q92" s="43">
        <f>Q93+Q96</f>
        <v>7000</v>
      </c>
      <c r="R92" s="43"/>
      <c r="S92" s="43">
        <f t="shared" ref="S92:AB92" si="46">S93+S96</f>
        <v>0</v>
      </c>
      <c r="T92" s="43">
        <f t="shared" si="46"/>
        <v>7000</v>
      </c>
      <c r="U92" s="43">
        <f t="shared" si="46"/>
        <v>0</v>
      </c>
      <c r="V92" s="43">
        <f t="shared" si="46"/>
        <v>0</v>
      </c>
      <c r="W92" s="43">
        <f t="shared" si="46"/>
        <v>0</v>
      </c>
      <c r="X92" s="43">
        <f t="shared" si="46"/>
        <v>0</v>
      </c>
      <c r="Y92" s="43">
        <f t="shared" si="46"/>
        <v>0</v>
      </c>
      <c r="Z92" s="43">
        <f t="shared" si="46"/>
        <v>7000</v>
      </c>
      <c r="AA92" s="43">
        <f t="shared" si="46"/>
        <v>0</v>
      </c>
      <c r="AB92" s="44">
        <f t="shared" si="46"/>
        <v>0</v>
      </c>
    </row>
    <row r="93" spans="2:28" s="36" customFormat="1" ht="36" customHeight="1">
      <c r="B93" s="101" t="s">
        <v>11</v>
      </c>
      <c r="C93" s="102"/>
      <c r="D93" s="37" t="s">
        <v>4</v>
      </c>
      <c r="E93" s="38" t="s">
        <v>3</v>
      </c>
      <c r="F93" s="39" t="s">
        <v>2</v>
      </c>
      <c r="G93" s="40">
        <v>1886</v>
      </c>
      <c r="H93" s="41">
        <v>0</v>
      </c>
      <c r="I93" s="41">
        <v>0</v>
      </c>
      <c r="J93" s="41">
        <v>-1</v>
      </c>
      <c r="K93" s="42">
        <v>0</v>
      </c>
      <c r="L93" s="41" t="s">
        <v>0</v>
      </c>
      <c r="M93" s="97"/>
      <c r="N93" s="97"/>
      <c r="O93" s="97"/>
      <c r="P93" s="97"/>
      <c r="Q93" s="43">
        <f>Q94</f>
        <v>5000</v>
      </c>
      <c r="R93" s="43"/>
      <c r="S93" s="43">
        <f t="shared" ref="S93:AB93" si="47">S94</f>
        <v>0</v>
      </c>
      <c r="T93" s="43">
        <f t="shared" si="47"/>
        <v>5000</v>
      </c>
      <c r="U93" s="43">
        <f t="shared" si="47"/>
        <v>0</v>
      </c>
      <c r="V93" s="43">
        <f t="shared" si="47"/>
        <v>0</v>
      </c>
      <c r="W93" s="43">
        <f t="shared" si="47"/>
        <v>0</v>
      </c>
      <c r="X93" s="43">
        <f t="shared" si="47"/>
        <v>0</v>
      </c>
      <c r="Y93" s="43">
        <f t="shared" si="47"/>
        <v>0</v>
      </c>
      <c r="Z93" s="43">
        <f t="shared" si="47"/>
        <v>5000</v>
      </c>
      <c r="AA93" s="43">
        <f t="shared" si="47"/>
        <v>0</v>
      </c>
      <c r="AB93" s="44">
        <f t="shared" si="47"/>
        <v>0</v>
      </c>
    </row>
    <row r="94" spans="2:28" s="36" customFormat="1" ht="12.6" customHeight="1">
      <c r="B94" s="101" t="s">
        <v>36</v>
      </c>
      <c r="C94" s="102"/>
      <c r="D94" s="37" t="s">
        <v>4</v>
      </c>
      <c r="E94" s="38" t="s">
        <v>3</v>
      </c>
      <c r="F94" s="39" t="s">
        <v>2</v>
      </c>
      <c r="G94" s="40">
        <v>1886</v>
      </c>
      <c r="H94" s="41">
        <v>0</v>
      </c>
      <c r="I94" s="41">
        <v>0</v>
      </c>
      <c r="J94" s="41">
        <v>-1</v>
      </c>
      <c r="K94" s="42">
        <v>0</v>
      </c>
      <c r="L94" s="41">
        <v>800</v>
      </c>
      <c r="M94" s="49"/>
      <c r="N94" s="49"/>
      <c r="O94" s="49"/>
      <c r="P94" s="49"/>
      <c r="Q94" s="43">
        <f>Q95</f>
        <v>5000</v>
      </c>
      <c r="R94" s="43"/>
      <c r="S94" s="43">
        <f t="shared" ref="S94:AB94" si="48">S95</f>
        <v>0</v>
      </c>
      <c r="T94" s="43">
        <f t="shared" si="48"/>
        <v>5000</v>
      </c>
      <c r="U94" s="43">
        <f t="shared" si="48"/>
        <v>0</v>
      </c>
      <c r="V94" s="43">
        <f t="shared" si="48"/>
        <v>0</v>
      </c>
      <c r="W94" s="43">
        <f t="shared" si="48"/>
        <v>0</v>
      </c>
      <c r="X94" s="43">
        <f t="shared" si="48"/>
        <v>0</v>
      </c>
      <c r="Y94" s="43">
        <f t="shared" si="48"/>
        <v>0</v>
      </c>
      <c r="Z94" s="43">
        <f t="shared" si="48"/>
        <v>5000</v>
      </c>
      <c r="AA94" s="43">
        <f t="shared" si="48"/>
        <v>0</v>
      </c>
      <c r="AB94" s="44">
        <f t="shared" si="48"/>
        <v>0</v>
      </c>
    </row>
    <row r="95" spans="2:28" s="36" customFormat="1" ht="12.75" customHeight="1">
      <c r="B95" s="101" t="s">
        <v>10</v>
      </c>
      <c r="C95" s="102"/>
      <c r="D95" s="37" t="s">
        <v>4</v>
      </c>
      <c r="E95" s="38" t="s">
        <v>3</v>
      </c>
      <c r="F95" s="39" t="s">
        <v>2</v>
      </c>
      <c r="G95" s="40">
        <v>1886</v>
      </c>
      <c r="H95" s="41">
        <v>8</v>
      </c>
      <c r="I95" s="41">
        <v>7</v>
      </c>
      <c r="J95" s="41">
        <v>0</v>
      </c>
      <c r="K95" s="42">
        <v>0</v>
      </c>
      <c r="L95" s="41" t="s">
        <v>9</v>
      </c>
      <c r="M95" s="97"/>
      <c r="N95" s="97"/>
      <c r="O95" s="97"/>
      <c r="P95" s="97"/>
      <c r="Q95" s="43">
        <v>5000</v>
      </c>
      <c r="R95" s="43"/>
      <c r="S95" s="43">
        <v>0</v>
      </c>
      <c r="T95" s="43">
        <v>5000</v>
      </c>
      <c r="U95" s="100">
        <v>0</v>
      </c>
      <c r="V95" s="116"/>
      <c r="W95" s="116"/>
      <c r="X95" s="116"/>
      <c r="Y95" s="116"/>
      <c r="Z95" s="43">
        <v>5000</v>
      </c>
      <c r="AA95" s="43"/>
      <c r="AB95" s="44">
        <v>0</v>
      </c>
    </row>
    <row r="96" spans="2:28" s="36" customFormat="1" ht="24" customHeight="1">
      <c r="B96" s="101" t="s">
        <v>8</v>
      </c>
      <c r="C96" s="102"/>
      <c r="D96" s="37" t="s">
        <v>4</v>
      </c>
      <c r="E96" s="38" t="s">
        <v>3</v>
      </c>
      <c r="F96" s="39" t="s">
        <v>2</v>
      </c>
      <c r="G96" s="40">
        <v>1995</v>
      </c>
      <c r="H96" s="41">
        <v>0</v>
      </c>
      <c r="I96" s="41">
        <v>0</v>
      </c>
      <c r="J96" s="41">
        <v>-1</v>
      </c>
      <c r="K96" s="42">
        <v>0</v>
      </c>
      <c r="L96" s="41" t="s">
        <v>0</v>
      </c>
      <c r="M96" s="97"/>
      <c r="N96" s="97"/>
      <c r="O96" s="97"/>
      <c r="P96" s="97"/>
      <c r="Q96" s="43">
        <f>Q97</f>
        <v>2000</v>
      </c>
      <c r="R96" s="43"/>
      <c r="S96" s="43">
        <f t="shared" ref="S96:AB96" si="49">S97</f>
        <v>0</v>
      </c>
      <c r="T96" s="43">
        <f t="shared" si="49"/>
        <v>2000</v>
      </c>
      <c r="U96" s="43">
        <f t="shared" si="49"/>
        <v>0</v>
      </c>
      <c r="V96" s="43">
        <f t="shared" si="49"/>
        <v>0</v>
      </c>
      <c r="W96" s="43">
        <f t="shared" si="49"/>
        <v>0</v>
      </c>
      <c r="X96" s="43">
        <f t="shared" si="49"/>
        <v>0</v>
      </c>
      <c r="Y96" s="43">
        <f t="shared" si="49"/>
        <v>0</v>
      </c>
      <c r="Z96" s="43">
        <f t="shared" si="49"/>
        <v>2000</v>
      </c>
      <c r="AA96" s="43">
        <f t="shared" si="49"/>
        <v>0</v>
      </c>
      <c r="AB96" s="44">
        <f t="shared" si="49"/>
        <v>0</v>
      </c>
    </row>
    <row r="97" spans="2:28" s="36" customFormat="1" ht="12" customHeight="1">
      <c r="B97" s="101" t="s">
        <v>36</v>
      </c>
      <c r="C97" s="102"/>
      <c r="D97" s="37" t="s">
        <v>4</v>
      </c>
      <c r="E97" s="38" t="s">
        <v>3</v>
      </c>
      <c r="F97" s="39" t="s">
        <v>2</v>
      </c>
      <c r="G97" s="40">
        <v>1995</v>
      </c>
      <c r="H97" s="41">
        <v>0</v>
      </c>
      <c r="I97" s="41">
        <v>0</v>
      </c>
      <c r="J97" s="41">
        <v>-1</v>
      </c>
      <c r="K97" s="42">
        <v>0</v>
      </c>
      <c r="L97" s="41">
        <v>800</v>
      </c>
      <c r="M97" s="49"/>
      <c r="N97" s="49"/>
      <c r="O97" s="49"/>
      <c r="P97" s="49"/>
      <c r="Q97" s="43">
        <f>Q98</f>
        <v>2000</v>
      </c>
      <c r="R97" s="43"/>
      <c r="S97" s="43">
        <f t="shared" ref="S97:AB97" si="50">S98</f>
        <v>0</v>
      </c>
      <c r="T97" s="43">
        <f t="shared" si="50"/>
        <v>2000</v>
      </c>
      <c r="U97" s="43">
        <f t="shared" si="50"/>
        <v>0</v>
      </c>
      <c r="V97" s="43">
        <f t="shared" si="50"/>
        <v>0</v>
      </c>
      <c r="W97" s="43">
        <f t="shared" si="50"/>
        <v>0</v>
      </c>
      <c r="X97" s="43">
        <f t="shared" si="50"/>
        <v>0</v>
      </c>
      <c r="Y97" s="43">
        <f t="shared" si="50"/>
        <v>0</v>
      </c>
      <c r="Z97" s="43">
        <f t="shared" si="50"/>
        <v>2000</v>
      </c>
      <c r="AA97" s="43">
        <f t="shared" si="50"/>
        <v>0</v>
      </c>
      <c r="AB97" s="44">
        <f t="shared" si="50"/>
        <v>0</v>
      </c>
    </row>
    <row r="98" spans="2:28" s="36" customFormat="1" ht="12.75" customHeight="1" thickBot="1">
      <c r="B98" s="101" t="s">
        <v>7</v>
      </c>
      <c r="C98" s="102"/>
      <c r="D98" s="37" t="s">
        <v>4</v>
      </c>
      <c r="E98" s="38" t="s">
        <v>3</v>
      </c>
      <c r="F98" s="39" t="s">
        <v>2</v>
      </c>
      <c r="G98" s="53">
        <v>1995</v>
      </c>
      <c r="H98" s="54">
        <v>8</v>
      </c>
      <c r="I98" s="54">
        <v>5</v>
      </c>
      <c r="J98" s="54">
        <v>0</v>
      </c>
      <c r="K98" s="55">
        <v>0</v>
      </c>
      <c r="L98" s="54" t="s">
        <v>6</v>
      </c>
      <c r="M98" s="113"/>
      <c r="N98" s="113"/>
      <c r="O98" s="113"/>
      <c r="P98" s="113"/>
      <c r="Q98" s="56">
        <f t="shared" ref="Q98" si="51">S98+T98</f>
        <v>2000</v>
      </c>
      <c r="R98" s="56"/>
      <c r="S98" s="56">
        <v>0</v>
      </c>
      <c r="T98" s="56">
        <v>2000</v>
      </c>
      <c r="U98" s="114">
        <v>0</v>
      </c>
      <c r="V98" s="115"/>
      <c r="W98" s="115"/>
      <c r="X98" s="115"/>
      <c r="Y98" s="115"/>
      <c r="Z98" s="56">
        <v>2000</v>
      </c>
      <c r="AA98" s="56"/>
      <c r="AB98" s="57">
        <v>0</v>
      </c>
    </row>
    <row r="99" spans="2:28" ht="12.75" customHeight="1" thickBot="1">
      <c r="B99" s="125" t="s">
        <v>5</v>
      </c>
      <c r="C99" s="126"/>
      <c r="D99" s="11" t="s">
        <v>4</v>
      </c>
      <c r="E99" s="10" t="s">
        <v>3</v>
      </c>
      <c r="F99" s="10" t="s">
        <v>2</v>
      </c>
      <c r="G99" s="28" t="s">
        <v>1</v>
      </c>
      <c r="H99" s="29">
        <v>8</v>
      </c>
      <c r="I99" s="29">
        <v>5</v>
      </c>
      <c r="J99" s="29">
        <v>3</v>
      </c>
      <c r="K99" s="29"/>
      <c r="L99" s="29"/>
      <c r="M99" s="30"/>
      <c r="N99" s="31">
        <v>0</v>
      </c>
      <c r="O99" s="32"/>
      <c r="P99" s="32"/>
      <c r="Q99" s="33">
        <f>Q17+Q90+Q8</f>
        <v>13610361.43</v>
      </c>
      <c r="R99" s="33"/>
      <c r="S99" s="33">
        <f>S17+S90+S8</f>
        <v>4675119.84</v>
      </c>
      <c r="T99" s="33">
        <f t="shared" ref="T99:AB99" si="52">T17+T90</f>
        <v>6929659.2199999997</v>
      </c>
      <c r="U99" s="33" t="e">
        <f t="shared" si="52"/>
        <v>#REF!</v>
      </c>
      <c r="V99" s="33">
        <f t="shared" si="52"/>
        <v>189988</v>
      </c>
      <c r="W99" s="33" t="e">
        <f t="shared" si="52"/>
        <v>#REF!</v>
      </c>
      <c r="X99" s="33" t="e">
        <f t="shared" si="52"/>
        <v>#REF!</v>
      </c>
      <c r="Y99" s="33" t="e">
        <f t="shared" si="52"/>
        <v>#REF!</v>
      </c>
      <c r="Z99" s="33">
        <f t="shared" si="52"/>
        <v>6820842.2300000004</v>
      </c>
      <c r="AA99" s="33" t="e">
        <f t="shared" si="52"/>
        <v>#REF!</v>
      </c>
      <c r="AB99" s="34">
        <f t="shared" si="52"/>
        <v>196907</v>
      </c>
    </row>
    <row r="100" spans="2:28" ht="12.75" customHeight="1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3"/>
      <c r="X100" s="3"/>
      <c r="Y100" s="3"/>
      <c r="Z100" s="2"/>
      <c r="AA100" s="2"/>
      <c r="AB100" s="2"/>
    </row>
    <row r="101" spans="2:28" ht="1.5" customHeight="1">
      <c r="B101" s="4"/>
      <c r="C101" s="2"/>
      <c r="D101" s="4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2:28" ht="12.75" customHeight="1">
      <c r="B102" s="5"/>
      <c r="C102" s="4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4"/>
      <c r="O102" s="4"/>
      <c r="P102" s="4"/>
      <c r="Q102" s="52"/>
      <c r="R102" s="4"/>
      <c r="S102" s="4"/>
      <c r="T102" s="52"/>
      <c r="U102" s="4"/>
      <c r="V102" s="4"/>
      <c r="W102" s="2"/>
      <c r="X102" s="2"/>
      <c r="Y102" s="2"/>
      <c r="Z102" s="4"/>
      <c r="AA102" s="4" t="s">
        <v>0</v>
      </c>
      <c r="AB102" s="4"/>
    </row>
    <row r="103" spans="2:28" ht="12.75" customHeight="1">
      <c r="B103" s="5"/>
      <c r="C103" s="4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2"/>
      <c r="X103" s="2"/>
      <c r="Y103" s="2"/>
      <c r="Z103" s="4"/>
      <c r="AA103" s="4"/>
      <c r="AB103" s="4"/>
    </row>
    <row r="104" spans="2:28" ht="1.5" customHeight="1">
      <c r="B104" s="4"/>
      <c r="C104" s="4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2"/>
      <c r="X104" s="2"/>
      <c r="Y104" s="2"/>
      <c r="Z104" s="4"/>
      <c r="AA104" s="4"/>
      <c r="AB104" s="4"/>
    </row>
    <row r="105" spans="2:28" ht="12.75" customHeight="1">
      <c r="B105" s="4"/>
      <c r="C105" s="4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4"/>
      <c r="O105" s="4"/>
      <c r="P105" s="4"/>
      <c r="Q105" s="35"/>
      <c r="R105" s="4"/>
      <c r="S105" s="4"/>
      <c r="T105" s="35"/>
      <c r="U105" s="4"/>
      <c r="V105" s="4"/>
      <c r="W105" s="2"/>
      <c r="X105" s="2"/>
      <c r="Y105" s="2"/>
      <c r="Z105" s="35"/>
      <c r="AA105" s="4" t="s">
        <v>0</v>
      </c>
      <c r="AB105" s="4"/>
    </row>
    <row r="106" spans="2:28" ht="12.75" customHeight="1">
      <c r="B106" s="4"/>
      <c r="C106" s="4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4"/>
      <c r="O106" s="4"/>
      <c r="P106" s="4"/>
      <c r="Q106" s="52"/>
      <c r="R106" s="4"/>
      <c r="S106" s="4"/>
      <c r="T106" s="4"/>
      <c r="U106" s="4"/>
      <c r="V106" s="4"/>
      <c r="W106" s="2"/>
      <c r="X106" s="2"/>
      <c r="Y106" s="2"/>
      <c r="Z106" s="4"/>
      <c r="AA106" s="4"/>
      <c r="AB106" s="4"/>
    </row>
    <row r="107" spans="2:28" ht="1.5" customHeight="1">
      <c r="B107" s="4"/>
      <c r="C107" s="4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2"/>
      <c r="X107" s="2"/>
      <c r="Y107" s="2"/>
      <c r="Z107" s="4"/>
      <c r="AA107" s="4"/>
      <c r="AB107" s="4"/>
    </row>
    <row r="108" spans="2:28" ht="12.75" customHeight="1">
      <c r="B108" s="4"/>
      <c r="C108" s="4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 t="s">
        <v>0</v>
      </c>
      <c r="S108" s="4"/>
      <c r="T108" s="4"/>
      <c r="U108" s="4" t="s">
        <v>0</v>
      </c>
      <c r="V108" s="4"/>
      <c r="W108" s="2"/>
      <c r="X108" s="2"/>
      <c r="Y108" s="2"/>
      <c r="Z108" s="4"/>
      <c r="AA108" s="4" t="s">
        <v>0</v>
      </c>
      <c r="AB108" s="4"/>
    </row>
    <row r="109" spans="2:28" ht="12.75" customHeight="1">
      <c r="B109" s="4"/>
      <c r="C109" s="4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2"/>
      <c r="X109" s="2"/>
      <c r="Y109" s="2"/>
      <c r="Z109" s="4"/>
      <c r="AA109" s="4"/>
      <c r="AB109" s="4"/>
    </row>
    <row r="110" spans="2:28" ht="2.25" customHeight="1">
      <c r="B110" s="4"/>
      <c r="C110" s="4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2"/>
      <c r="X110" s="2"/>
      <c r="Y110" s="2"/>
      <c r="Z110" s="4"/>
      <c r="AA110" s="4"/>
      <c r="AB110" s="4"/>
    </row>
    <row r="111" spans="2:28" ht="12.75" customHeight="1">
      <c r="B111" s="4"/>
      <c r="C111" s="4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 t="s">
        <v>0</v>
      </c>
      <c r="S111" s="4"/>
      <c r="T111" s="4"/>
      <c r="U111" s="4" t="s">
        <v>0</v>
      </c>
      <c r="V111" s="4"/>
      <c r="W111" s="2"/>
      <c r="X111" s="2"/>
      <c r="Y111" s="2"/>
      <c r="Z111" s="4"/>
      <c r="AA111" s="4" t="s">
        <v>0</v>
      </c>
      <c r="AB111" s="4"/>
    </row>
    <row r="112" spans="2:28" ht="2.25" customHeight="1">
      <c r="B112" s="4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2:28" ht="12.75" customHeight="1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</sheetData>
  <mergeCells count="162">
    <mergeCell ref="U75:Y75"/>
    <mergeCell ref="U76:Y76"/>
    <mergeCell ref="B94:C94"/>
    <mergeCell ref="B97:C97"/>
    <mergeCell ref="M17:P17"/>
    <mergeCell ref="M18:P18"/>
    <mergeCell ref="M36:P36"/>
    <mergeCell ref="B19:C19"/>
    <mergeCell ref="M19:P19"/>
    <mergeCell ref="B20:C20"/>
    <mergeCell ref="B25:C25"/>
    <mergeCell ref="M25:P25"/>
    <mergeCell ref="M93:P93"/>
    <mergeCell ref="M80:P80"/>
    <mergeCell ref="B58:C58"/>
    <mergeCell ref="B59:C59"/>
    <mergeCell ref="B60:C60"/>
    <mergeCell ref="B77:C77"/>
    <mergeCell ref="M62:P62"/>
    <mergeCell ref="U56:Y56"/>
    <mergeCell ref="B33:C33"/>
    <mergeCell ref="B46:C46"/>
    <mergeCell ref="B99:C99"/>
    <mergeCell ref="B3:C6"/>
    <mergeCell ref="B7:C7"/>
    <mergeCell ref="B79:C79"/>
    <mergeCell ref="B81:C81"/>
    <mergeCell ref="B84:C84"/>
    <mergeCell ref="B86:C86"/>
    <mergeCell ref="B87:C87"/>
    <mergeCell ref="B88:C88"/>
    <mergeCell ref="B89:C89"/>
    <mergeCell ref="B90:C90"/>
    <mergeCell ref="B91:C91"/>
    <mergeCell ref="B41:C41"/>
    <mergeCell ref="B80:C80"/>
    <mergeCell ref="B17:C17"/>
    <mergeCell ref="B64:C64"/>
    <mergeCell ref="B65:C65"/>
    <mergeCell ref="B10:C10"/>
    <mergeCell ref="B9:C9"/>
    <mergeCell ref="B8:C8"/>
    <mergeCell ref="B14:C14"/>
    <mergeCell ref="B47:C47"/>
    <mergeCell ref="B18:C18"/>
    <mergeCell ref="B36:C36"/>
    <mergeCell ref="D3:L4"/>
    <mergeCell ref="D5:K5"/>
    <mergeCell ref="Q4:S4"/>
    <mergeCell ref="T4:V4"/>
    <mergeCell ref="B71:C71"/>
    <mergeCell ref="B62:C62"/>
    <mergeCell ref="B24:C24"/>
    <mergeCell ref="B21:C21"/>
    <mergeCell ref="B26:C26"/>
    <mergeCell ref="B28:C28"/>
    <mergeCell ref="B30:C30"/>
    <mergeCell ref="B31:C31"/>
    <mergeCell ref="B32:C32"/>
    <mergeCell ref="B34:C34"/>
    <mergeCell ref="B39:C39"/>
    <mergeCell ref="B42:C42"/>
    <mergeCell ref="B55:C55"/>
    <mergeCell ref="B57:C57"/>
    <mergeCell ref="S5:S6"/>
    <mergeCell ref="B13:C13"/>
    <mergeCell ref="B12:C12"/>
    <mergeCell ref="B11:C11"/>
    <mergeCell ref="D7:K7"/>
    <mergeCell ref="M20:P20"/>
    <mergeCell ref="B40:C40"/>
    <mergeCell ref="M40:P40"/>
    <mergeCell ref="U40:Y40"/>
    <mergeCell ref="U25:Y25"/>
    <mergeCell ref="B23:C23"/>
    <mergeCell ref="M23:P23"/>
    <mergeCell ref="B45:C45"/>
    <mergeCell ref="B44:C44"/>
    <mergeCell ref="B92:C92"/>
    <mergeCell ref="M63:P63"/>
    <mergeCell ref="B61:C61"/>
    <mergeCell ref="B56:C56"/>
    <mergeCell ref="M56:P56"/>
    <mergeCell ref="B75:C75"/>
    <mergeCell ref="B76:C76"/>
    <mergeCell ref="B78:C78"/>
    <mergeCell ref="M78:P78"/>
    <mergeCell ref="B67:C67"/>
    <mergeCell ref="M67:P67"/>
    <mergeCell ref="M61:P61"/>
    <mergeCell ref="M77:P77"/>
    <mergeCell ref="B73:C73"/>
    <mergeCell ref="M73:P73"/>
    <mergeCell ref="U80:Y80"/>
    <mergeCell ref="B70:C70"/>
    <mergeCell ref="B72:C72"/>
    <mergeCell ref="M41:P41"/>
    <mergeCell ref="B48:C48"/>
    <mergeCell ref="B49:C49"/>
    <mergeCell ref="B74:C74"/>
    <mergeCell ref="U74:Y74"/>
    <mergeCell ref="B66:C66"/>
    <mergeCell ref="M66:P66"/>
    <mergeCell ref="M65:P65"/>
    <mergeCell ref="U65:Y65"/>
    <mergeCell ref="B54:C54"/>
    <mergeCell ref="M54:P54"/>
    <mergeCell ref="B43:C43"/>
    <mergeCell ref="M43:P43"/>
    <mergeCell ref="U43:Y43"/>
    <mergeCell ref="B50:C50"/>
    <mergeCell ref="B51:C51"/>
    <mergeCell ref="B52:C52"/>
    <mergeCell ref="M71:P71"/>
    <mergeCell ref="C2:AB2"/>
    <mergeCell ref="T1:AB1"/>
    <mergeCell ref="B98:C98"/>
    <mergeCell ref="M98:P98"/>
    <mergeCell ref="U98:Y98"/>
    <mergeCell ref="M82:P82"/>
    <mergeCell ref="U82:Y82"/>
    <mergeCell ref="B85:C85"/>
    <mergeCell ref="M85:P85"/>
    <mergeCell ref="U85:Y85"/>
    <mergeCell ref="B95:C95"/>
    <mergeCell ref="M95:P95"/>
    <mergeCell ref="B82:C82"/>
    <mergeCell ref="B96:C96"/>
    <mergeCell ref="M96:P96"/>
    <mergeCell ref="B83:C83"/>
    <mergeCell ref="M83:P83"/>
    <mergeCell ref="B53:C53"/>
    <mergeCell ref="M53:P53"/>
    <mergeCell ref="U95:Y95"/>
    <mergeCell ref="B93:C93"/>
    <mergeCell ref="U73:Y73"/>
    <mergeCell ref="B68:C68"/>
    <mergeCell ref="B69:C69"/>
    <mergeCell ref="M29:P29"/>
    <mergeCell ref="U29:Y29"/>
    <mergeCell ref="B35:C35"/>
    <mergeCell ref="M35:P35"/>
    <mergeCell ref="U35:Y35"/>
    <mergeCell ref="B63:C63"/>
    <mergeCell ref="Z4:AB4"/>
    <mergeCell ref="AB5:AB6"/>
    <mergeCell ref="Q3:AB3"/>
    <mergeCell ref="B15:C15"/>
    <mergeCell ref="B16:C16"/>
    <mergeCell ref="M37:P37"/>
    <mergeCell ref="B38:C38"/>
    <mergeCell ref="M38:P38"/>
    <mergeCell ref="V5:V6"/>
    <mergeCell ref="M33:P33"/>
    <mergeCell ref="B22:C22"/>
    <mergeCell ref="M22:P22"/>
    <mergeCell ref="U22:Y22"/>
    <mergeCell ref="B37:C37"/>
    <mergeCell ref="B27:C27"/>
    <mergeCell ref="M27:P27"/>
    <mergeCell ref="U27:Y27"/>
    <mergeCell ref="B29:C29"/>
  </mergeCells>
  <pageMargins left="0.23622047244094491" right="0.23622047244094491" top="0.39370078740157483" bottom="0.39370078740157483" header="0.23622047244094491" footer="0.23622047244094491"/>
  <pageSetup paperSize="9" scale="75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ПБС_2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User</cp:lastModifiedBy>
  <cp:lastPrinted>2022-11-14T02:47:40Z</cp:lastPrinted>
  <dcterms:created xsi:type="dcterms:W3CDTF">2018-11-10T07:33:52Z</dcterms:created>
  <dcterms:modified xsi:type="dcterms:W3CDTF">2023-10-16T02:27:59Z</dcterms:modified>
</cp:coreProperties>
</file>